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8975" windowHeight="8265" activeTab="4"/>
  </bookViews>
  <sheets>
    <sheet name="приложение 5" sheetId="10" r:id="rId1"/>
    <sheet name="приложение 1 " sheetId="14" r:id="rId2"/>
    <sheet name="приложение 3 " sheetId="9" r:id="rId3"/>
    <sheet name="приложение 2" sheetId="17" r:id="rId4"/>
    <sheet name="приложение 4" sheetId="16" r:id="rId5"/>
    <sheet name="подписи" sheetId="8" state="hidden" r:id="rId6"/>
  </sheets>
  <definedNames>
    <definedName name="_xlnm.Print_Titles" localSheetId="1">'приложение 1 '!$10:$10</definedName>
    <definedName name="_xlnm.Print_Titles" localSheetId="3">'приложение 2'!$13:$13</definedName>
    <definedName name="_xlnm.Print_Titles" localSheetId="2">'приложение 3 '!$13:$13</definedName>
    <definedName name="_xlnm.Print_Titles" localSheetId="4">'приложение 4'!$11:$11</definedName>
    <definedName name="_xlnm.Print_Titles" localSheetId="0">'приложение 5'!$10:$10</definedName>
    <definedName name="_xlnm.Print_Area" localSheetId="1">'приложение 1 '!$A$1:$H$24</definedName>
    <definedName name="_xlnm.Print_Area" localSheetId="3">'приложение 2'!$A$1:$S$17</definedName>
    <definedName name="_xlnm.Print_Area" localSheetId="2">'приложение 3 '!$A$1:$S$16</definedName>
    <definedName name="_xlnm.Print_Area" localSheetId="4">'приложение 4'!$A$1:$R$18</definedName>
    <definedName name="_xlnm.Print_Area" localSheetId="0">'приложение 5'!$A$1:$O$17</definedName>
  </definedNames>
  <calcPr calcId="144525"/>
</workbook>
</file>

<file path=xl/calcChain.xml><?xml version="1.0" encoding="utf-8"?>
<calcChain xmlns="http://schemas.openxmlformats.org/spreadsheetml/2006/main">
  <c r="K16" i="9" l="1"/>
  <c r="I12" i="16"/>
  <c r="C12" i="10"/>
  <c r="D12" i="10"/>
  <c r="E12" i="10"/>
  <c r="F13" i="10"/>
  <c r="F14" i="10"/>
  <c r="F15" i="10"/>
  <c r="F16" i="10"/>
  <c r="D12" i="16"/>
  <c r="E12" i="16"/>
  <c r="F12" i="16"/>
  <c r="G12" i="16"/>
  <c r="L12" i="16"/>
  <c r="M12" i="16"/>
  <c r="N12" i="16"/>
  <c r="O12" i="16"/>
  <c r="P12" i="16"/>
  <c r="Q12" i="16"/>
  <c r="C14" i="16"/>
  <c r="D14" i="16"/>
  <c r="E14" i="16"/>
  <c r="F14" i="16"/>
  <c r="G14" i="16"/>
  <c r="H14" i="16"/>
  <c r="H12" i="16" s="1"/>
  <c r="I14" i="16"/>
  <c r="K14" i="16"/>
  <c r="L14" i="16"/>
  <c r="M14" i="16"/>
  <c r="N14" i="16"/>
  <c r="O14" i="16"/>
  <c r="P14" i="16"/>
  <c r="Q14" i="16"/>
  <c r="J15" i="16"/>
  <c r="F12" i="10" l="1"/>
  <c r="J14" i="16"/>
  <c r="H15" i="17" l="1"/>
  <c r="I15" i="17"/>
  <c r="K15" i="17"/>
  <c r="L15" i="17"/>
  <c r="M15" i="17"/>
  <c r="R15" i="17"/>
  <c r="S15" i="17"/>
  <c r="E15" i="17"/>
  <c r="F15" i="17"/>
  <c r="G15" i="17"/>
  <c r="C15" i="17"/>
  <c r="T16" i="17" l="1"/>
  <c r="U16" i="17" s="1"/>
  <c r="Q16" i="17"/>
  <c r="P16" i="17" s="1"/>
  <c r="O16" i="17" s="1"/>
  <c r="N16" i="17" s="1"/>
  <c r="J16" i="17"/>
  <c r="D16" i="17"/>
  <c r="T15" i="17"/>
  <c r="R17" i="16"/>
  <c r="J17" i="16"/>
  <c r="K16" i="16"/>
  <c r="C16" i="16"/>
  <c r="R15" i="16"/>
  <c r="V16" i="17" l="1"/>
  <c r="W16" i="17" s="1"/>
  <c r="Q15" i="17"/>
  <c r="J15" i="17"/>
  <c r="D15" i="17"/>
  <c r="R16" i="16"/>
  <c r="R12" i="16" s="1"/>
  <c r="R14" i="16"/>
  <c r="J16" i="16"/>
  <c r="U15" i="17"/>
  <c r="V15" i="17"/>
  <c r="X16" i="17" l="1"/>
  <c r="P15" i="17"/>
  <c r="W15" i="17"/>
  <c r="X15" i="17" s="1"/>
  <c r="T14" i="17"/>
  <c r="N15" i="17" l="1"/>
  <c r="O15" i="17"/>
  <c r="U14" i="17"/>
  <c r="V14" i="17"/>
  <c r="W14" i="17" l="1"/>
  <c r="X14" i="17" s="1"/>
  <c r="G19" i="14"/>
  <c r="F19" i="14"/>
  <c r="G12" i="14"/>
  <c r="F12" i="14"/>
  <c r="F21" i="14" l="1"/>
  <c r="G21" i="14"/>
  <c r="D16" i="9" l="1"/>
  <c r="J16" i="9"/>
  <c r="I16" i="9" s="1"/>
  <c r="C16" i="9" l="1"/>
</calcChain>
</file>

<file path=xl/sharedStrings.xml><?xml version="1.0" encoding="utf-8"?>
<sst xmlns="http://schemas.openxmlformats.org/spreadsheetml/2006/main" count="272" uniqueCount="120">
  <si>
    <r>
      <rPr>
        <b/>
        <sz val="13"/>
        <rFont val="Times New Roman"/>
        <family val="1"/>
        <charset val="204"/>
      </rPr>
      <t>Перечень многоквартирных домов, признанных аварийными до 1 января 2017 года</t>
    </r>
  </si>
  <si>
    <r>
      <rPr>
        <sz val="11"/>
        <rFont val="Times New Roman"/>
        <family val="1"/>
        <charset val="204"/>
      </rPr>
      <t>Адрес многоквартирного дома</t>
    </r>
  </si>
  <si>
    <r>
      <rPr>
        <sz val="11"/>
        <rFont val="Times New Roman"/>
        <family val="1"/>
        <charset val="204"/>
      </rPr>
      <t>Год ввода дома в эксплуатацию</t>
    </r>
  </si>
  <si>
    <r>
      <rPr>
        <sz val="11"/>
        <rFont val="Times New Roman"/>
        <family val="1"/>
        <charset val="204"/>
      </rPr>
      <t>Сведения об аварийном жилищном фонде, подлежащем расселению до 1 сентября 2025 года</t>
    </r>
  </si>
  <si>
    <r>
      <rPr>
        <sz val="11"/>
        <rFont val="Times New Roman"/>
        <family val="1"/>
        <charset val="204"/>
      </rPr>
      <t>Планируемая дата окончания переселения</t>
    </r>
  </si>
  <si>
    <r>
      <rPr>
        <sz val="11"/>
        <rFont val="Times New Roman"/>
        <family val="1"/>
        <charset val="204"/>
      </rPr>
      <t>год</t>
    </r>
  </si>
  <si>
    <r>
      <rPr>
        <sz val="11"/>
        <rFont val="Times New Roman"/>
        <family val="1"/>
        <charset val="204"/>
      </rPr>
      <t>дата</t>
    </r>
  </si>
  <si>
    <r>
      <rPr>
        <sz val="11"/>
        <rFont val="Times New Roman"/>
        <family val="1"/>
        <charset val="204"/>
      </rPr>
      <t>количество человек</t>
    </r>
  </si>
  <si>
    <t>По программе переселения 2019 - 2025 гг., в рамках которой предусмотрено финансирование за счет средств Фонда, в том числе:</t>
  </si>
  <si>
    <t>х</t>
  </si>
  <si>
    <t>площадь, кв. м</t>
  </si>
  <si>
    <t>По иным программам Воронежской области, в рамках которых не предусмотрено финансирование за счет средств Фонда, в том числе:</t>
  </si>
  <si>
    <t>Итого по  городскому поселению - город Семилуки Семилукского муниципального района</t>
  </si>
  <si>
    <t>г. Семилуки, ул. 9 Января, д. 7</t>
  </si>
  <si>
    <t>г. Семилуки, ул. Ленина, д. 13</t>
  </si>
  <si>
    <t>г. Семилуки, ул. Ленина, д. 3</t>
  </si>
  <si>
    <t>г. Семилуки, ул. Ленина, д. 5</t>
  </si>
  <si>
    <t>г. Семилуки, ул. Ленина, д. 6</t>
  </si>
  <si>
    <t>17.02.2015</t>
  </si>
  <si>
    <t>15.12.2015</t>
  </si>
  <si>
    <t>городское поселение - город Семилуки Семилукского муниципального района</t>
  </si>
  <si>
    <t>План реализации мероприятий по переселению граждан из аварийного жилищного фонда, признанного таковым до 1 января 2017 года, по способам переселения</t>
  </si>
  <si>
    <t>Стоимость</t>
  </si>
  <si>
    <t>Приобретаемая площадь</t>
  </si>
  <si>
    <t>кв. м</t>
  </si>
  <si>
    <t>руб.</t>
  </si>
  <si>
    <t>№ п/п</t>
  </si>
  <si>
    <t>Наименование муниципального образования</t>
  </si>
  <si>
    <t>Всего расселяемая площадь жилых помещений</t>
  </si>
  <si>
    <t>Расселение в рамках программы, не связанное с приобретением жилых помещений и связанное с приобретением жилых помещений без использования бюджетных средств</t>
  </si>
  <si>
    <t>в том числе:</t>
  </si>
  <si>
    <t>Всего:</t>
  </si>
  <si>
    <t>расселяемая площадь</t>
  </si>
  <si>
    <t>стоимость</t>
  </si>
  <si>
    <t>Договор о развитиии застроенной территории</t>
  </si>
  <si>
    <t>Переселение в свободный жилищный фонд</t>
  </si>
  <si>
    <t>Расселение в рамках программы, связанное с приобретением жилых помещений за счет бюджетных средств</t>
  </si>
  <si>
    <t>Строительство домов</t>
  </si>
  <si>
    <t>Приобретение жилых помещений у застройщиков, в т.ч.:</t>
  </si>
  <si>
    <t>в строящихся домах</t>
  </si>
  <si>
    <t>в домах, введенных в эксплуатацию</t>
  </si>
  <si>
    <t>Выкуп жилых помещений у собственников</t>
  </si>
  <si>
    <t>Приобретение жилых помещений у лиц, не являющихся застройщиками</t>
  </si>
  <si>
    <t>Всего по этапу 2024 года</t>
  </si>
  <si>
    <t>Число жителей, планируемых к переселению</t>
  </si>
  <si>
    <t>Количество расселяемых жилых помещений</t>
  </si>
  <si>
    <t>Расселяемая площадь жилых помещений</t>
  </si>
  <si>
    <t>Всего</t>
  </si>
  <si>
    <t>в том числе</t>
  </si>
  <si>
    <t>муниципальная собственность</t>
  </si>
  <si>
    <t>за счет средств Фонда</t>
  </si>
  <si>
    <t>за счет средств бюджета субъекта Российской Федерации</t>
  </si>
  <si>
    <t>за счет средств местного бюджета</t>
  </si>
  <si>
    <t>чел.</t>
  </si>
  <si>
    <t>кв.м</t>
  </si>
  <si>
    <t>ед.</t>
  </si>
  <si>
    <t>собственность граждан</t>
  </si>
  <si>
    <t>Источники финансирования программы</t>
  </si>
  <si>
    <t>Справочно:
Расчетная сумма экономии бюджетных средств</t>
  </si>
  <si>
    <t>Справочно:
Возмещение части стоимости жилых помещений</t>
  </si>
  <si>
    <t>за счет переселения граждан по договору развития застроенной территории</t>
  </si>
  <si>
    <t>за счет переселения граждан в свободный муниципальный жилой фонд</t>
  </si>
  <si>
    <t>за счет средств собственников жилых помещений</t>
  </si>
  <si>
    <t>за счет средств иных лиц (инвестора по договору развития застроенной территории)</t>
  </si>
  <si>
    <t xml:space="preserve">«Обеспечение устойчивого сокращения непригодного </t>
  </si>
  <si>
    <t>для проживания жилищного фонда  в  2019 - 2025 годах»</t>
  </si>
  <si>
    <t>Руководитель департамента ЖКХиЭ</t>
  </si>
  <si>
    <t xml:space="preserve">Воронежской области                                                          </t>
  </si>
  <si>
    <t>Г.В. Смирнова</t>
  </si>
  <si>
    <t>Расселяемая площадь</t>
  </si>
  <si>
    <t>Планируемые показатели переселения граждан из аварийного жилищного фонда, признанного таковым до 1 января 2017 года</t>
  </si>
  <si>
    <t>Наименование муниципального образования/ способ переселения</t>
  </si>
  <si>
    <t>Расселяемая площадь жилых помещений (кв. м)</t>
  </si>
  <si>
    <t>Количество помещений (ед.)</t>
  </si>
  <si>
    <t>Количество граждан (чел.)</t>
  </si>
  <si>
    <t>Предоставляемая площадь (кв. м)</t>
  </si>
  <si>
    <t>Образованы земельные участки под строительство</t>
  </si>
  <si>
    <t>Оформлены права застройщика на земельные участки</t>
  </si>
  <si>
    <t>Подготовлена проектная документация</t>
  </si>
  <si>
    <t>Объявлен конкурс на строительство (приобретение) жилых помещений</t>
  </si>
  <si>
    <t>Заключен контракт на строительство, договор на приобретение жилых помещений</t>
  </si>
  <si>
    <t>Получено разрешение на строительство</t>
  </si>
  <si>
    <t>Дом введен в эксплуатацию</t>
  </si>
  <si>
    <t>Зарегистрировано право собственности муниципального образования на жилые помещения</t>
  </si>
  <si>
    <t>Завершено переселение</t>
  </si>
  <si>
    <r>
      <rPr>
        <sz val="13"/>
        <rFont val="Times New Roman"/>
        <family val="1"/>
        <charset val="204"/>
      </rPr>
      <t>Строительство многоквартирных домов</t>
    </r>
  </si>
  <si>
    <r>
      <rPr>
        <sz val="13"/>
        <rFont val="Times New Roman"/>
        <family val="1"/>
        <charset val="204"/>
      </rPr>
      <t>Приобретение квартир у застройщика в построенных многоквартирных домах</t>
    </r>
  </si>
  <si>
    <r>
      <rPr>
        <sz val="13"/>
        <rFont val="Times New Roman"/>
        <family val="1"/>
        <charset val="204"/>
      </rPr>
      <t>Приобретение квартир у застройщика в строящихся многоквартирных домах</t>
    </r>
  </si>
  <si>
    <r>
      <rPr>
        <sz val="13"/>
        <rFont val="Times New Roman"/>
        <family val="1"/>
        <charset val="204"/>
      </rPr>
      <t>Приобретение квартир у лиц, не являющихся застройщиком</t>
    </r>
  </si>
  <si>
    <t>План-график реализации программы переселения</t>
  </si>
  <si>
    <t>городское поселение -город Семилуки Семилукского муниципального района</t>
  </si>
  <si>
    <t>г. Семилуки, ул. 9 Января, д. 2</t>
  </si>
  <si>
    <t>15.01.2014</t>
  </si>
  <si>
    <r>
      <rPr>
        <b/>
        <sz val="11"/>
        <rFont val="Times New Roman"/>
        <family val="1"/>
        <charset val="204"/>
      </rPr>
      <t>Всего подлежит переселению в 2019 - 2025 гг.</t>
    </r>
  </si>
  <si>
    <t>План мероприятий по переселению граждан из аварийного жилищного фонда, признанного таковым до 1 января 2017 года</t>
  </si>
  <si>
    <t>Приложение № 4</t>
  </si>
  <si>
    <t>Приложение № 5</t>
  </si>
  <si>
    <t>Количество переселяемых жителей</t>
  </si>
  <si>
    <t>x</t>
  </si>
  <si>
    <t xml:space="preserve">Всего по этапу 2024 года </t>
  </si>
  <si>
    <t>По иным программам субъекта РФ, в рамках которых не предусмотрено финансирование за счет средств Фонда, в том числе: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</si>
  <si>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</si>
  <si>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</si>
  <si>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</si>
  <si>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</si>
  <si>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</si>
  <si>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</si>
  <si>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</si>
  <si>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Всего подлежит переселению в 2019 – 2025 годах</t>
  </si>
  <si>
    <t>Дата признания многоквартирного дома аварийным</t>
  </si>
  <si>
    <t>Всего по программе переселения, в рамках которой предусмотрено финансирование за счет средств Фонда, в т.ч.:</t>
  </si>
  <si>
    <t>Всего по  программе переселения, в рамках которой предусмотрено финансирование за счет средств Фонда, в т.ч.:</t>
  </si>
  <si>
    <t>к муниципальной адресной программе городского проселения - город Семилуки Воронежской области</t>
  </si>
  <si>
    <t>к муниципальной  адресной программе городского поселения - город Семилуки Воронежской области</t>
  </si>
  <si>
    <t>Этап 2024 года</t>
  </si>
  <si>
    <t>Итого по  городскому поселению -   города Семилуки Семилукского муниципального района</t>
  </si>
  <si>
    <t xml:space="preserve"> городского поселения - город Семилуки Воронежской области</t>
  </si>
  <si>
    <t>Приложение № 1 к муниципальной адресной программе</t>
  </si>
  <si>
    <t>Приложение № 2 к муниципальной  адресной программе</t>
  </si>
  <si>
    <t>Приложение № 3 к муниципальной адресной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</si>
</sst>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#,##0.00\ &quot;₽&quot;;[Red]\-#,##0.00\ &quot;₽&quot;"/>
    <numFmt numFmtId="165" formatCode="#,##0.00_ ;\-#,##0.00\ "/>
    <numFmt numFmtId="166" formatCode="#,##0_ ;\-#,##0\ "/>
  </numFmts>
  <fonts count="3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</font>
    <font>
      <sz val="11"/>
      <color rgb="FF000000"/>
      <name val="Calibri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0" tint="-0.499984740745262"/>
      <name val="Arial"/>
      <family val="2"/>
      <charset val="204"/>
    </font>
    <font>
      <sz val="8"/>
      <color theme="0" tint="-0.499984740745262"/>
      <name val="Times New Roman"/>
      <family val="1"/>
      <charset val="204"/>
    </font>
    <font>
      <sz val="10"/>
      <color theme="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8" fillId="0" borderId="2"/>
    <xf numFmtId="0" fontId="15" fillId="0" borderId="2"/>
    <xf numFmtId="0" fontId="18" fillId="0" borderId="2"/>
    <xf numFmtId="43" fontId="18" fillId="0" borderId="2" applyFont="0" applyFill="0" applyBorder="0" applyAlignment="0" applyProtection="0"/>
    <xf numFmtId="0" fontId="2" fillId="0" borderId="2"/>
    <xf numFmtId="0" fontId="1" fillId="0" borderId="2"/>
    <xf numFmtId="0" fontId="25" fillId="0" borderId="2"/>
    <xf numFmtId="0" fontId="26" fillId="0" borderId="2"/>
  </cellStyleXfs>
  <cellXfs count="155">
    <xf numFmtId="0" fontId="0" fillId="0" borderId="0" xfId="0"/>
    <xf numFmtId="0" fontId="8" fillId="0" borderId="2" xfId="1"/>
    <xf numFmtId="0" fontId="7" fillId="0" borderId="3" xfId="1" applyFont="1" applyBorder="1" applyAlignment="1">
      <alignment horizontal="left" vertical="top" indent="1"/>
    </xf>
    <xf numFmtId="0" fontId="7" fillId="0" borderId="3" xfId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 indent="5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/>
    </xf>
    <xf numFmtId="4" fontId="7" fillId="0" borderId="3" xfId="1" applyNumberFormat="1" applyFont="1" applyBorder="1" applyAlignment="1">
      <alignment horizontal="center" vertical="center"/>
    </xf>
    <xf numFmtId="4" fontId="10" fillId="0" borderId="3" xfId="1" applyNumberFormat="1" applyFont="1" applyBorder="1" applyAlignment="1">
      <alignment horizontal="center" vertical="center"/>
    </xf>
    <xf numFmtId="0" fontId="8" fillId="0" borderId="3" xfId="1" applyBorder="1"/>
    <xf numFmtId="0" fontId="18" fillId="0" borderId="2" xfId="3" applyFont="1" applyFill="1"/>
    <xf numFmtId="0" fontId="18" fillId="0" borderId="2" xfId="3" applyFill="1"/>
    <xf numFmtId="0" fontId="19" fillId="0" borderId="2" xfId="3" applyFont="1" applyFill="1" applyBorder="1" applyAlignment="1">
      <alignment horizontal="justify"/>
    </xf>
    <xf numFmtId="0" fontId="17" fillId="0" borderId="2" xfId="3" applyFont="1" applyFill="1" applyBorder="1" applyAlignment="1">
      <alignment horizontal="justify"/>
    </xf>
    <xf numFmtId="0" fontId="19" fillId="0" borderId="2" xfId="3" applyFont="1" applyFill="1" applyBorder="1" applyAlignment="1"/>
    <xf numFmtId="0" fontId="16" fillId="0" borderId="2" xfId="3" applyFont="1" applyFill="1" applyBorder="1" applyAlignment="1"/>
    <xf numFmtId="0" fontId="19" fillId="0" borderId="2" xfId="3" applyFont="1" applyFill="1" applyBorder="1" applyAlignment="1">
      <alignment horizontal="right"/>
    </xf>
    <xf numFmtId="0" fontId="10" fillId="0" borderId="7" xfId="3" applyFont="1" applyFill="1" applyBorder="1" applyAlignment="1">
      <alignment horizontal="center" wrapText="1"/>
    </xf>
    <xf numFmtId="0" fontId="10" fillId="0" borderId="2" xfId="3" applyFont="1" applyFill="1" applyBorder="1" applyAlignment="1">
      <alignment horizontal="center" wrapText="1"/>
    </xf>
    <xf numFmtId="0" fontId="17" fillId="0" borderId="3" xfId="3" applyFont="1" applyFill="1" applyBorder="1" applyAlignment="1">
      <alignment horizontal="center" wrapText="1"/>
    </xf>
    <xf numFmtId="4" fontId="17" fillId="0" borderId="3" xfId="3" applyNumberFormat="1" applyFont="1" applyFill="1" applyBorder="1" applyAlignment="1">
      <alignment horizontal="center" vertical="center" wrapText="1"/>
    </xf>
    <xf numFmtId="3" fontId="19" fillId="0" borderId="3" xfId="3" applyNumberFormat="1" applyFont="1" applyFill="1" applyBorder="1" applyAlignment="1">
      <alignment horizontal="center" vertical="center" wrapText="1"/>
    </xf>
    <xf numFmtId="4" fontId="19" fillId="0" borderId="3" xfId="3" applyNumberFormat="1" applyFont="1" applyFill="1" applyBorder="1" applyAlignment="1">
      <alignment horizontal="center" vertical="center" wrapText="1"/>
    </xf>
    <xf numFmtId="3" fontId="19" fillId="0" borderId="3" xfId="3" applyNumberFormat="1" applyFont="1" applyFill="1" applyBorder="1" applyAlignment="1">
      <alignment horizontal="center" vertical="center"/>
    </xf>
    <xf numFmtId="4" fontId="19" fillId="0" borderId="3" xfId="3" applyNumberFormat="1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left" vertical="top"/>
    </xf>
    <xf numFmtId="0" fontId="17" fillId="0" borderId="3" xfId="1" applyFont="1" applyFill="1" applyBorder="1" applyAlignment="1">
      <alignment horizontal="center" vertical="center"/>
    </xf>
    <xf numFmtId="3" fontId="17" fillId="0" borderId="3" xfId="3" applyNumberFormat="1" applyFont="1" applyFill="1" applyBorder="1" applyAlignment="1">
      <alignment horizontal="center" vertical="center" wrapText="1"/>
    </xf>
    <xf numFmtId="0" fontId="17" fillId="0" borderId="2" xfId="3" applyFont="1" applyFill="1" applyBorder="1" applyAlignment="1">
      <alignment horizontal="justify" wrapText="1"/>
    </xf>
    <xf numFmtId="0" fontId="2" fillId="0" borderId="2" xfId="5"/>
    <xf numFmtId="0" fontId="13" fillId="0" borderId="2" xfId="5" applyFont="1"/>
    <xf numFmtId="0" fontId="21" fillId="0" borderId="2" xfId="5" applyFont="1"/>
    <xf numFmtId="0" fontId="20" fillId="0" borderId="2" xfId="5" applyFont="1"/>
    <xf numFmtId="0" fontId="7" fillId="0" borderId="3" xfId="1" applyFont="1" applyFill="1" applyBorder="1" applyAlignment="1">
      <alignment horizontal="center" vertical="center" textRotation="90" wrapText="1"/>
    </xf>
    <xf numFmtId="0" fontId="7" fillId="0" borderId="3" xfId="1" applyFont="1" applyBorder="1" applyAlignment="1">
      <alignment horizontal="center" vertical="center" wrapText="1"/>
    </xf>
    <xf numFmtId="0" fontId="8" fillId="0" borderId="2" xfId="1" applyBorder="1" applyAlignment="1">
      <alignment vertical="top"/>
    </xf>
    <xf numFmtId="0" fontId="7" fillId="0" borderId="3" xfId="1" applyFont="1" applyBorder="1"/>
    <xf numFmtId="0" fontId="3" fillId="0" borderId="3" xfId="1" applyFont="1" applyBorder="1" applyAlignment="1">
      <alignment horizontal="left" vertical="center" wrapText="1"/>
    </xf>
    <xf numFmtId="0" fontId="22" fillId="0" borderId="3" xfId="1" applyFont="1" applyBorder="1" applyAlignment="1">
      <alignment horizontal="center" vertical="center"/>
    </xf>
    <xf numFmtId="0" fontId="22" fillId="0" borderId="3" xfId="1" applyFont="1" applyBorder="1" applyAlignment="1">
      <alignment horizontal="left" vertical="top" indent="1"/>
    </xf>
    <xf numFmtId="0" fontId="17" fillId="0" borderId="3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textRotation="90" wrapText="1"/>
    </xf>
    <xf numFmtId="0" fontId="7" fillId="0" borderId="3" xfId="1" applyFont="1" applyBorder="1" applyAlignment="1">
      <alignment horizontal="center" vertical="center" textRotation="90"/>
    </xf>
    <xf numFmtId="0" fontId="10" fillId="0" borderId="3" xfId="1" applyFont="1" applyFill="1" applyBorder="1" applyAlignment="1">
      <alignment horizontal="left" vertical="center" wrapText="1"/>
    </xf>
    <xf numFmtId="0" fontId="8" fillId="0" borderId="2" xfId="1" applyAlignment="1">
      <alignment wrapText="1"/>
    </xf>
    <xf numFmtId="0" fontId="18" fillId="0" borderId="3" xfId="3" applyBorder="1"/>
    <xf numFmtId="0" fontId="17" fillId="0" borderId="3" xfId="3" applyFont="1" applyFill="1" applyBorder="1" applyAlignment="1">
      <alignment horizontal="center" vertical="center"/>
    </xf>
    <xf numFmtId="0" fontId="0" fillId="0" borderId="2" xfId="7" applyFont="1"/>
    <xf numFmtId="0" fontId="7" fillId="0" borderId="2" xfId="7" applyFont="1"/>
    <xf numFmtId="0" fontId="7" fillId="0" borderId="3" xfId="7" applyFont="1" applyFill="1" applyBorder="1" applyAlignment="1">
      <alignment horizontal="center" vertical="center" wrapText="1"/>
    </xf>
    <xf numFmtId="0" fontId="7" fillId="0" borderId="3" xfId="7" applyFont="1" applyFill="1" applyBorder="1" applyAlignment="1">
      <alignment horizontal="center" vertical="center"/>
    </xf>
    <xf numFmtId="0" fontId="4" fillId="0" borderId="3" xfId="7" applyFont="1" applyFill="1" applyBorder="1" applyAlignment="1">
      <alignment horizontal="center" vertical="center" wrapText="1"/>
    </xf>
    <xf numFmtId="0" fontId="7" fillId="0" borderId="3" xfId="7" applyNumberFormat="1" applyFont="1" applyFill="1" applyBorder="1" applyAlignment="1">
      <alignment horizontal="center" vertical="center"/>
    </xf>
    <xf numFmtId="0" fontId="0" fillId="0" borderId="2" xfId="7" applyFont="1" applyBorder="1" applyAlignment="1">
      <alignment horizontal="left" vertical="top" indent="3"/>
    </xf>
    <xf numFmtId="0" fontId="0" fillId="0" borderId="2" xfId="7" applyFont="1" applyBorder="1" applyAlignment="1">
      <alignment horizontal="left" vertical="top" indent="7"/>
    </xf>
    <xf numFmtId="0" fontId="10" fillId="0" borderId="3" xfId="7" applyFont="1" applyFill="1" applyBorder="1" applyAlignment="1">
      <alignment horizontal="center" vertical="center"/>
    </xf>
    <xf numFmtId="4" fontId="10" fillId="0" borderId="3" xfId="7" applyNumberFormat="1" applyFont="1" applyFill="1" applyBorder="1" applyAlignment="1">
      <alignment horizontal="center" vertical="center"/>
    </xf>
    <xf numFmtId="3" fontId="10" fillId="0" borderId="3" xfId="7" applyNumberFormat="1" applyFont="1" applyFill="1" applyBorder="1" applyAlignment="1">
      <alignment horizontal="center" vertical="center"/>
    </xf>
    <xf numFmtId="0" fontId="0" fillId="0" borderId="2" xfId="7" applyFont="1" applyBorder="1" applyAlignment="1">
      <alignment horizontal="left" vertical="top" indent="1"/>
    </xf>
    <xf numFmtId="0" fontId="0" fillId="0" borderId="2" xfId="7" applyFont="1" applyBorder="1" applyAlignment="1">
      <alignment horizontal="left" vertical="top" indent="2"/>
    </xf>
    <xf numFmtId="14" fontId="7" fillId="0" borderId="3" xfId="7" applyNumberFormat="1" applyFont="1" applyFill="1" applyBorder="1" applyAlignment="1">
      <alignment horizontal="center" vertical="center"/>
    </xf>
    <xf numFmtId="0" fontId="7" fillId="0" borderId="3" xfId="7" applyFont="1" applyFill="1" applyBorder="1" applyAlignment="1">
      <alignment horizontal="left" vertical="center" wrapText="1"/>
    </xf>
    <xf numFmtId="49" fontId="11" fillId="0" borderId="3" xfId="7" applyNumberFormat="1" applyFont="1" applyFill="1" applyBorder="1" applyAlignment="1">
      <alignment horizontal="left" vertical="center" wrapText="1"/>
    </xf>
    <xf numFmtId="0" fontId="11" fillId="0" borderId="3" xfId="7" applyFont="1" applyFill="1" applyBorder="1" applyAlignment="1">
      <alignment horizontal="center" vertical="center"/>
    </xf>
    <xf numFmtId="4" fontId="11" fillId="0" borderId="3" xfId="7" applyNumberFormat="1" applyFont="1" applyFill="1" applyBorder="1" applyAlignment="1">
      <alignment horizontal="center" vertical="center"/>
    </xf>
    <xf numFmtId="3" fontId="11" fillId="0" borderId="3" xfId="7" applyNumberFormat="1" applyFont="1" applyFill="1" applyBorder="1" applyAlignment="1">
      <alignment horizontal="center" vertical="center"/>
    </xf>
    <xf numFmtId="0" fontId="0" fillId="0" borderId="2" xfId="7" applyFont="1" applyBorder="1"/>
    <xf numFmtId="4" fontId="12" fillId="0" borderId="3" xfId="7" applyNumberFormat="1" applyFont="1" applyFill="1" applyBorder="1" applyAlignment="1">
      <alignment horizontal="center" vertical="center"/>
    </xf>
    <xf numFmtId="3" fontId="12" fillId="0" borderId="3" xfId="7" applyNumberFormat="1" applyFont="1" applyFill="1" applyBorder="1" applyAlignment="1">
      <alignment horizontal="center" vertical="center"/>
    </xf>
    <xf numFmtId="14" fontId="4" fillId="0" borderId="3" xfId="1" applyNumberFormat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 wrapText="1"/>
    </xf>
    <xf numFmtId="4" fontId="17" fillId="0" borderId="3" xfId="1" applyNumberFormat="1" applyFont="1" applyFill="1" applyBorder="1" applyAlignment="1">
      <alignment horizontal="center" vertical="center"/>
    </xf>
    <xf numFmtId="4" fontId="17" fillId="0" borderId="3" xfId="3" applyNumberFormat="1" applyFont="1" applyFill="1" applyBorder="1" applyAlignment="1">
      <alignment horizontal="center" vertical="center"/>
    </xf>
    <xf numFmtId="0" fontId="13" fillId="0" borderId="2" xfId="3" applyFont="1" applyFill="1" applyBorder="1" applyAlignment="1">
      <alignment vertical="center"/>
    </xf>
    <xf numFmtId="0" fontId="17" fillId="0" borderId="3" xfId="3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textRotation="90" wrapText="1"/>
    </xf>
    <xf numFmtId="0" fontId="14" fillId="0" borderId="2" xfId="3" applyFont="1" applyFill="1" applyBorder="1" applyAlignment="1">
      <alignment horizontal="center" vertical="center" wrapText="1"/>
    </xf>
    <xf numFmtId="0" fontId="27" fillId="0" borderId="2" xfId="8" applyFont="1" applyFill="1"/>
    <xf numFmtId="0" fontId="28" fillId="0" borderId="2" xfId="8" applyFont="1" applyFill="1" applyAlignment="1">
      <alignment wrapText="1"/>
    </xf>
    <xf numFmtId="0" fontId="28" fillId="0" borderId="2" xfId="8" applyFont="1" applyFill="1"/>
    <xf numFmtId="0" fontId="29" fillId="0" borderId="2" xfId="8" applyFont="1" applyFill="1" applyAlignment="1">
      <alignment vertical="center" wrapText="1"/>
    </xf>
    <xf numFmtId="0" fontId="26" fillId="0" borderId="2" xfId="8" applyFill="1"/>
    <xf numFmtId="0" fontId="29" fillId="0" borderId="2" xfId="8" applyFont="1" applyFill="1" applyAlignment="1">
      <alignment vertical="center"/>
    </xf>
    <xf numFmtId="0" fontId="26" fillId="0" borderId="2" xfId="8" applyFill="1" applyAlignment="1">
      <alignment wrapText="1"/>
    </xf>
    <xf numFmtId="0" fontId="26" fillId="0" borderId="2" xfId="8" applyFill="1" applyAlignment="1" applyProtection="1">
      <alignment wrapText="1"/>
      <protection locked="0"/>
    </xf>
    <xf numFmtId="0" fontId="28" fillId="0" borderId="2" xfId="8" applyFont="1" applyFill="1" applyAlignment="1" applyProtection="1">
      <alignment horizontal="left" wrapText="1"/>
      <protection locked="0"/>
    </xf>
    <xf numFmtId="0" fontId="28" fillId="0" borderId="2" xfId="8" applyFont="1" applyFill="1" applyAlignment="1">
      <alignment horizontal="center" vertical="center" wrapText="1"/>
    </xf>
    <xf numFmtId="0" fontId="28" fillId="0" borderId="2" xfId="8" applyFont="1" applyFill="1" applyAlignment="1">
      <alignment horizontal="center" vertical="top" wrapText="1"/>
    </xf>
    <xf numFmtId="0" fontId="23" fillId="0" borderId="3" xfId="1" applyFont="1" applyBorder="1" applyAlignment="1">
      <alignment horizontal="left" vertical="center" wrapText="1"/>
    </xf>
    <xf numFmtId="0" fontId="28" fillId="0" borderId="2" xfId="8" applyFont="1" applyFill="1" applyAlignment="1" applyProtection="1">
      <alignment wrapText="1"/>
      <protection locked="0"/>
    </xf>
    <xf numFmtId="0" fontId="28" fillId="0" borderId="2" xfId="8" applyFont="1" applyFill="1" applyAlignment="1">
      <alignment vertical="center" wrapText="1"/>
    </xf>
    <xf numFmtId="0" fontId="28" fillId="0" borderId="2" xfId="8" applyFont="1" applyFill="1" applyBorder="1" applyAlignment="1"/>
    <xf numFmtId="0" fontId="28" fillId="0" borderId="2" xfId="8" applyFont="1" applyFill="1" applyBorder="1" applyAlignment="1">
      <alignment wrapText="1"/>
    </xf>
    <xf numFmtId="0" fontId="26" fillId="0" borderId="2" xfId="8" applyFill="1" applyBorder="1" applyAlignment="1">
      <alignment wrapText="1"/>
    </xf>
    <xf numFmtId="0" fontId="27" fillId="0" borderId="2" xfId="8" applyFont="1" applyFill="1" applyBorder="1" applyAlignment="1"/>
    <xf numFmtId="0" fontId="28" fillId="0" borderId="2" xfId="8" applyFont="1" applyFill="1" applyBorder="1" applyAlignment="1">
      <alignment vertical="top" wrapText="1"/>
    </xf>
    <xf numFmtId="0" fontId="28" fillId="0" borderId="2" xfId="8" applyFont="1" applyFill="1" applyBorder="1" applyAlignment="1">
      <alignment horizontal="center" vertical="top" wrapText="1"/>
    </xf>
    <xf numFmtId="0" fontId="31" fillId="0" borderId="3" xfId="8" applyFont="1" applyFill="1" applyBorder="1" applyAlignment="1">
      <alignment horizontal="center" vertical="center" wrapText="1"/>
    </xf>
    <xf numFmtId="0" fontId="31" fillId="0" borderId="3" xfId="8" applyFont="1" applyFill="1" applyBorder="1" applyAlignment="1">
      <alignment horizontal="center" vertical="center"/>
    </xf>
    <xf numFmtId="0" fontId="32" fillId="0" borderId="3" xfId="8" applyFont="1" applyFill="1" applyBorder="1" applyAlignment="1">
      <alignment horizontal="center" vertical="center" wrapText="1"/>
    </xf>
    <xf numFmtId="0" fontId="33" fillId="0" borderId="3" xfId="8" applyFont="1" applyFill="1" applyBorder="1" applyAlignment="1">
      <alignment horizontal="center" vertical="center"/>
    </xf>
    <xf numFmtId="0" fontId="34" fillId="0" borderId="3" xfId="8" applyFont="1" applyFill="1" applyBorder="1" applyAlignment="1">
      <alignment horizontal="left" vertical="center" wrapText="1"/>
    </xf>
    <xf numFmtId="165" fontId="34" fillId="0" borderId="3" xfId="8" applyNumberFormat="1" applyFont="1" applyFill="1" applyBorder="1" applyAlignment="1">
      <alignment horizontal="center" vertical="center"/>
    </xf>
    <xf numFmtId="3" fontId="34" fillId="0" borderId="3" xfId="8" applyNumberFormat="1" applyFont="1" applyFill="1" applyBorder="1" applyAlignment="1">
      <alignment horizontal="center" vertical="center"/>
    </xf>
    <xf numFmtId="1" fontId="34" fillId="0" borderId="3" xfId="8" applyNumberFormat="1" applyFont="1" applyFill="1" applyBorder="1" applyAlignment="1">
      <alignment horizontal="center" vertical="center"/>
    </xf>
    <xf numFmtId="165" fontId="34" fillId="0" borderId="3" xfId="8" applyNumberFormat="1" applyFont="1" applyFill="1" applyBorder="1" applyAlignment="1">
      <alignment horizontal="center" vertical="center" wrapText="1"/>
    </xf>
    <xf numFmtId="1" fontId="34" fillId="0" borderId="3" xfId="8" applyNumberFormat="1" applyFont="1" applyFill="1" applyBorder="1" applyAlignment="1">
      <alignment horizontal="center" vertical="center" wrapText="1"/>
    </xf>
    <xf numFmtId="3" fontId="34" fillId="0" borderId="3" xfId="8" applyNumberFormat="1" applyFont="1" applyFill="1" applyBorder="1" applyAlignment="1">
      <alignment horizontal="center" vertical="center" wrapText="1"/>
    </xf>
    <xf numFmtId="166" fontId="34" fillId="0" borderId="3" xfId="8" applyNumberFormat="1" applyFont="1" applyFill="1" applyBorder="1" applyAlignment="1">
      <alignment horizontal="center" vertical="center"/>
    </xf>
    <xf numFmtId="166" fontId="34" fillId="0" borderId="3" xfId="8" applyNumberFormat="1" applyFont="1" applyFill="1" applyBorder="1" applyAlignment="1">
      <alignment horizontal="center" vertical="center" wrapText="1"/>
    </xf>
    <xf numFmtId="165" fontId="32" fillId="0" borderId="3" xfId="8" applyNumberFormat="1" applyFont="1" applyFill="1" applyBorder="1" applyAlignment="1">
      <alignment horizontal="center" vertical="center"/>
    </xf>
    <xf numFmtId="165" fontId="32" fillId="0" borderId="3" xfId="8" applyNumberFormat="1" applyFont="1" applyFill="1" applyBorder="1" applyAlignment="1">
      <alignment horizontal="center" vertical="center" wrapText="1"/>
    </xf>
    <xf numFmtId="166" fontId="32" fillId="0" borderId="3" xfId="8" applyNumberFormat="1" applyFont="1" applyFill="1" applyBorder="1" applyAlignment="1">
      <alignment horizontal="center" vertical="center"/>
    </xf>
    <xf numFmtId="166" fontId="32" fillId="0" borderId="3" xfId="8" applyNumberFormat="1" applyFont="1" applyFill="1" applyBorder="1" applyAlignment="1">
      <alignment horizontal="center" vertical="center" wrapText="1"/>
    </xf>
    <xf numFmtId="0" fontId="35" fillId="0" borderId="2" xfId="5" applyFont="1"/>
    <xf numFmtId="0" fontId="23" fillId="0" borderId="2" xfId="3" applyFont="1" applyFill="1" applyBorder="1" applyAlignment="1">
      <alignment vertical="center"/>
    </xf>
    <xf numFmtId="0" fontId="23" fillId="0" borderId="2" xfId="3" applyFont="1" applyFill="1" applyBorder="1" applyAlignment="1">
      <alignment horizontal="right" vertical="center"/>
    </xf>
    <xf numFmtId="0" fontId="8" fillId="0" borderId="2" xfId="1" applyBorder="1"/>
    <xf numFmtId="0" fontId="4" fillId="0" borderId="3" xfId="7" applyFont="1" applyFill="1" applyBorder="1" applyAlignment="1">
      <alignment horizontal="center" vertical="center" wrapText="1"/>
    </xf>
    <xf numFmtId="0" fontId="36" fillId="0" borderId="2" xfId="1" applyFont="1"/>
    <xf numFmtId="4" fontId="37" fillId="0" borderId="8" xfId="3" applyNumberFormat="1" applyFont="1" applyFill="1" applyBorder="1" applyAlignment="1">
      <alignment horizontal="center" vertical="center" wrapText="1"/>
    </xf>
    <xf numFmtId="4" fontId="36" fillId="0" borderId="2" xfId="1" applyNumberFormat="1" applyFont="1" applyAlignment="1">
      <alignment horizontal="center" vertical="center"/>
    </xf>
    <xf numFmtId="14" fontId="38" fillId="0" borderId="2" xfId="1" applyNumberFormat="1" applyFont="1"/>
    <xf numFmtId="0" fontId="0" fillId="0" borderId="2" xfId="7" applyFont="1" applyAlignment="1">
      <alignment horizontal="center"/>
    </xf>
    <xf numFmtId="0" fontId="24" fillId="0" borderId="4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14" fontId="10" fillId="0" borderId="2" xfId="1" applyNumberFormat="1" applyFont="1" applyFill="1" applyAlignment="1">
      <alignment horizontal="right" vertical="center"/>
    </xf>
    <xf numFmtId="0" fontId="10" fillId="0" borderId="2" xfId="1" applyFont="1" applyFill="1" applyAlignment="1">
      <alignment horizontal="right" vertical="center"/>
    </xf>
    <xf numFmtId="0" fontId="24" fillId="0" borderId="2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6" fillId="0" borderId="2" xfId="7" applyFont="1" applyBorder="1" applyAlignment="1">
      <alignment horizontal="right" vertical="center"/>
    </xf>
    <xf numFmtId="0" fontId="10" fillId="0" borderId="3" xfId="7" applyFont="1" applyFill="1" applyBorder="1" applyAlignment="1">
      <alignment horizontal="left" vertical="center"/>
    </xf>
    <xf numFmtId="0" fontId="5" fillId="0" borderId="3" xfId="7" applyFont="1" applyFill="1" applyBorder="1" applyAlignment="1">
      <alignment horizontal="left" vertical="center" wrapText="1"/>
    </xf>
    <xf numFmtId="0" fontId="9" fillId="0" borderId="3" xfId="7" applyFont="1" applyFill="1" applyBorder="1" applyAlignment="1">
      <alignment horizontal="left" vertical="center" wrapText="1"/>
    </xf>
    <xf numFmtId="0" fontId="4" fillId="0" borderId="3" xfId="7" applyFont="1" applyFill="1" applyBorder="1" applyAlignment="1">
      <alignment horizontal="center" vertical="center" wrapText="1"/>
    </xf>
    <xf numFmtId="0" fontId="7" fillId="0" borderId="3" xfId="7" applyFont="1" applyFill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textRotation="90" wrapText="1"/>
    </xf>
    <xf numFmtId="0" fontId="6" fillId="0" borderId="2" xfId="1" applyFont="1" applyBorder="1" applyAlignment="1">
      <alignment horizontal="right" vertical="center"/>
    </xf>
    <xf numFmtId="0" fontId="6" fillId="0" borderId="2" xfId="1" applyFont="1" applyAlignment="1">
      <alignment horizontal="right" vertical="center"/>
    </xf>
    <xf numFmtId="0" fontId="14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textRotation="90"/>
    </xf>
    <xf numFmtId="0" fontId="17" fillId="0" borderId="3" xfId="3" applyFont="1" applyFill="1" applyBorder="1" applyAlignment="1">
      <alignment horizontal="center" vertical="center" wrapText="1"/>
    </xf>
    <xf numFmtId="0" fontId="17" fillId="0" borderId="3" xfId="3" applyFont="1" applyFill="1" applyBorder="1" applyAlignment="1">
      <alignment horizontal="center" textRotation="90" wrapText="1"/>
    </xf>
    <xf numFmtId="0" fontId="6" fillId="0" borderId="2" xfId="3" applyFont="1" applyFill="1" applyBorder="1" applyAlignment="1">
      <alignment horizontal="right" vertical="center"/>
    </xf>
    <xf numFmtId="0" fontId="14" fillId="0" borderId="2" xfId="3" applyFont="1" applyFill="1" applyBorder="1" applyAlignment="1">
      <alignment horizontal="center" vertical="center" wrapText="1"/>
    </xf>
    <xf numFmtId="0" fontId="23" fillId="0" borderId="2" xfId="3" applyFont="1" applyFill="1" applyBorder="1" applyAlignment="1">
      <alignment horizontal="center" vertical="center"/>
    </xf>
    <xf numFmtId="0" fontId="31" fillId="0" borderId="3" xfId="8" applyFont="1" applyFill="1" applyBorder="1" applyAlignment="1">
      <alignment horizontal="center" vertical="center" wrapText="1"/>
    </xf>
    <xf numFmtId="164" fontId="31" fillId="0" borderId="3" xfId="8" applyNumberFormat="1" applyFont="1" applyFill="1" applyBorder="1" applyAlignment="1">
      <alignment horizontal="center" vertical="center" wrapText="1"/>
    </xf>
    <xf numFmtId="0" fontId="30" fillId="0" borderId="2" xfId="8" applyFont="1" applyFill="1" applyAlignment="1">
      <alignment horizontal="center" vertical="center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5"/>
    <cellStyle name="Обычный 5 2" xfId="6"/>
    <cellStyle name="Обычный 6" xfId="7"/>
    <cellStyle name="Обычный 7" xfId="8"/>
    <cellStyle name="Финансовый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75" zoomScaleNormal="75" workbookViewId="0">
      <selection activeCell="B12" sqref="B12"/>
    </sheetView>
  </sheetViews>
  <sheetFormatPr defaultRowHeight="12.75" x14ac:dyDescent="0.2"/>
  <cols>
    <col min="1" max="1" width="5.85546875" style="1" customWidth="1"/>
    <col min="2" max="2" width="33.42578125" style="1" customWidth="1"/>
    <col min="3" max="3" width="9.28515625" style="1" bestFit="1" customWidth="1"/>
    <col min="4" max="4" width="8.5703125" style="1" customWidth="1"/>
    <col min="5" max="5" width="8.28515625" style="1" customWidth="1"/>
    <col min="6" max="6" width="13.42578125" style="1" customWidth="1"/>
    <col min="7" max="7" width="11.85546875" style="1" customWidth="1"/>
    <col min="8" max="8" width="13.85546875" style="1" customWidth="1"/>
    <col min="9" max="9" width="12.42578125" style="1" customWidth="1"/>
    <col min="10" max="10" width="13.140625" style="1" customWidth="1"/>
    <col min="11" max="11" width="13.7109375" style="1" customWidth="1"/>
    <col min="12" max="12" width="13.42578125" style="1" customWidth="1"/>
    <col min="13" max="13" width="13.140625" style="1" customWidth="1"/>
    <col min="14" max="14" width="14.28515625" style="1" customWidth="1"/>
    <col min="15" max="15" width="12.140625" style="1" customWidth="1"/>
    <col min="16" max="16" width="29.7109375" style="1" customWidth="1"/>
    <col min="17" max="16384" width="9.140625" style="1"/>
  </cols>
  <sheetData>
    <row r="1" spans="1:16" ht="15.75" x14ac:dyDescent="0.2">
      <c r="A1" s="35"/>
      <c r="H1" s="132" t="s">
        <v>96</v>
      </c>
      <c r="I1" s="133"/>
      <c r="J1" s="133"/>
      <c r="K1" s="133"/>
      <c r="L1" s="133"/>
      <c r="M1" s="133"/>
      <c r="N1" s="133"/>
      <c r="O1" s="133"/>
    </row>
    <row r="2" spans="1:16" ht="15.75" x14ac:dyDescent="0.2">
      <c r="A2" s="35"/>
      <c r="H2" s="132" t="s">
        <v>113</v>
      </c>
      <c r="I2" s="133"/>
      <c r="J2" s="133"/>
      <c r="K2" s="133"/>
      <c r="L2" s="133"/>
      <c r="M2" s="133"/>
      <c r="N2" s="133"/>
      <c r="O2" s="133"/>
    </row>
    <row r="3" spans="1:16" ht="15.75" x14ac:dyDescent="0.2">
      <c r="A3" s="35"/>
      <c r="H3" s="133" t="s">
        <v>64</v>
      </c>
      <c r="I3" s="133"/>
      <c r="J3" s="133"/>
      <c r="K3" s="133"/>
      <c r="L3" s="133"/>
      <c r="M3" s="133"/>
      <c r="N3" s="133"/>
      <c r="O3" s="133"/>
    </row>
    <row r="4" spans="1:16" ht="15.75" x14ac:dyDescent="0.2">
      <c r="A4" s="35"/>
      <c r="H4" s="133" t="s">
        <v>65</v>
      </c>
      <c r="I4" s="133"/>
      <c r="J4" s="133"/>
      <c r="K4" s="133"/>
      <c r="L4" s="133"/>
      <c r="M4" s="133"/>
      <c r="N4" s="133"/>
      <c r="O4" s="133"/>
    </row>
    <row r="5" spans="1:16" x14ac:dyDescent="0.2">
      <c r="A5" s="35"/>
    </row>
    <row r="6" spans="1:16" ht="19.5" customHeight="1" x14ac:dyDescent="0.2">
      <c r="M6" s="128"/>
      <c r="N6" s="129"/>
      <c r="O6" s="129"/>
      <c r="P6" s="123">
        <v>43544</v>
      </c>
    </row>
    <row r="7" spans="1:16" ht="18.75" x14ac:dyDescent="0.2">
      <c r="A7" s="130" t="s">
        <v>89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</row>
    <row r="9" spans="1:16" ht="113.25" customHeight="1" x14ac:dyDescent="0.2">
      <c r="A9" s="5" t="s">
        <v>26</v>
      </c>
      <c r="B9" s="34" t="s">
        <v>71</v>
      </c>
      <c r="C9" s="40" t="s">
        <v>72</v>
      </c>
      <c r="D9" s="40" t="s">
        <v>73</v>
      </c>
      <c r="E9" s="40" t="s">
        <v>74</v>
      </c>
      <c r="F9" s="40" t="s">
        <v>75</v>
      </c>
      <c r="G9" s="40" t="s">
        <v>76</v>
      </c>
      <c r="H9" s="71" t="s">
        <v>77</v>
      </c>
      <c r="I9" s="71" t="s">
        <v>78</v>
      </c>
      <c r="J9" s="71" t="s">
        <v>79</v>
      </c>
      <c r="K9" s="71" t="s">
        <v>80</v>
      </c>
      <c r="L9" s="71" t="s">
        <v>81</v>
      </c>
      <c r="M9" s="71" t="s">
        <v>82</v>
      </c>
      <c r="N9" s="71" t="s">
        <v>83</v>
      </c>
      <c r="O9" s="71" t="s">
        <v>84</v>
      </c>
    </row>
    <row r="10" spans="1:16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</row>
    <row r="11" spans="1:16" ht="27.75" customHeight="1" x14ac:dyDescent="0.2">
      <c r="A11" s="125" t="s">
        <v>114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7"/>
    </row>
    <row r="12" spans="1:16" ht="71.25" customHeight="1" x14ac:dyDescent="0.2">
      <c r="A12" s="38">
        <v>1</v>
      </c>
      <c r="B12" s="37" t="s">
        <v>115</v>
      </c>
      <c r="C12" s="8">
        <f>SUM(C13:C16)</f>
        <v>4994.6000000000004</v>
      </c>
      <c r="D12" s="41">
        <f t="shared" ref="D12" si="0">SUM(D13:D16)</f>
        <v>134</v>
      </c>
      <c r="E12" s="41">
        <f t="shared" ref="E12" si="1">SUM(E13:E16)</f>
        <v>223</v>
      </c>
      <c r="F12" s="8">
        <f>SUM(F13:F16)</f>
        <v>4994.6000000000004</v>
      </c>
      <c r="G12" s="70"/>
      <c r="H12" s="70"/>
      <c r="I12" s="70"/>
      <c r="J12" s="70"/>
      <c r="K12" s="70"/>
      <c r="L12" s="70"/>
      <c r="M12" s="70"/>
      <c r="N12" s="70"/>
      <c r="O12" s="70"/>
    </row>
    <row r="13" spans="1:16" ht="42" customHeight="1" x14ac:dyDescent="0.2">
      <c r="A13" s="39"/>
      <c r="B13" s="6" t="s">
        <v>85</v>
      </c>
      <c r="C13" s="7">
        <v>0</v>
      </c>
      <c r="D13" s="5">
        <v>0</v>
      </c>
      <c r="E13" s="5">
        <v>0</v>
      </c>
      <c r="F13" s="7">
        <f>C13</f>
        <v>0</v>
      </c>
      <c r="G13" s="36"/>
      <c r="H13" s="36"/>
      <c r="I13" s="36"/>
      <c r="J13" s="36"/>
      <c r="K13" s="36"/>
      <c r="L13" s="36"/>
      <c r="M13" s="36"/>
      <c r="N13" s="36"/>
      <c r="O13" s="36"/>
    </row>
    <row r="14" spans="1:16" ht="56.25" customHeight="1" x14ac:dyDescent="0.2">
      <c r="A14" s="39"/>
      <c r="B14" s="6" t="s">
        <v>86</v>
      </c>
      <c r="C14" s="7">
        <v>0</v>
      </c>
      <c r="D14" s="5">
        <v>0</v>
      </c>
      <c r="E14" s="5">
        <v>0</v>
      </c>
      <c r="F14" s="7">
        <f t="shared" ref="F14:F16" si="2">C14</f>
        <v>0</v>
      </c>
      <c r="G14" s="36"/>
      <c r="H14" s="36"/>
      <c r="I14" s="36"/>
      <c r="J14" s="36"/>
      <c r="K14" s="36"/>
      <c r="L14" s="36"/>
      <c r="M14" s="36"/>
      <c r="N14" s="36"/>
      <c r="O14" s="36"/>
    </row>
    <row r="15" spans="1:16" ht="56.25" customHeight="1" x14ac:dyDescent="0.2">
      <c r="A15" s="39"/>
      <c r="B15" s="6" t="s">
        <v>87</v>
      </c>
      <c r="C15" s="7">
        <v>4994.6000000000004</v>
      </c>
      <c r="D15" s="5">
        <v>134</v>
      </c>
      <c r="E15" s="5">
        <v>223</v>
      </c>
      <c r="F15" s="7">
        <f t="shared" si="2"/>
        <v>4994.6000000000004</v>
      </c>
      <c r="G15" s="70"/>
      <c r="H15" s="70"/>
      <c r="I15" s="70"/>
      <c r="J15" s="70"/>
      <c r="K15" s="70"/>
      <c r="L15" s="70"/>
      <c r="M15" s="70"/>
      <c r="N15" s="70"/>
      <c r="O15" s="70"/>
    </row>
    <row r="16" spans="1:16" ht="39.75" customHeight="1" x14ac:dyDescent="0.2">
      <c r="A16" s="39"/>
      <c r="B16" s="6" t="s">
        <v>88</v>
      </c>
      <c r="C16" s="7">
        <v>0</v>
      </c>
      <c r="D16" s="5">
        <v>0</v>
      </c>
      <c r="E16" s="5">
        <v>0</v>
      </c>
      <c r="F16" s="7">
        <f t="shared" si="2"/>
        <v>0</v>
      </c>
      <c r="G16" s="36"/>
      <c r="H16" s="36"/>
      <c r="I16" s="36"/>
      <c r="J16" s="36"/>
      <c r="K16" s="36"/>
      <c r="L16" s="36"/>
      <c r="M16" s="36"/>
      <c r="N16" s="36"/>
      <c r="O16" s="36"/>
    </row>
    <row r="17" ht="42" customHeight="1" x14ac:dyDescent="0.2"/>
    <row r="18" ht="55.5" customHeight="1" x14ac:dyDescent="0.2"/>
    <row r="19" ht="57.75" customHeight="1" x14ac:dyDescent="0.2"/>
    <row r="20" ht="41.25" customHeight="1" x14ac:dyDescent="0.2"/>
  </sheetData>
  <mergeCells count="7">
    <mergeCell ref="A11:O11"/>
    <mergeCell ref="M6:O6"/>
    <mergeCell ref="A7:O7"/>
    <mergeCell ref="H1:O1"/>
    <mergeCell ref="H2:O2"/>
    <mergeCell ref="H3:O3"/>
    <mergeCell ref="H4:O4"/>
  </mergeCells>
  <pageMargins left="0" right="0" top="1.1417322834645669" bottom="0.74803149606299213" header="0.51181102362204722" footer="0.31496062992125984"/>
  <pageSetup paperSize="9" scale="75" firstPageNumber="26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E4" sqref="E4:H4"/>
    </sheetView>
  </sheetViews>
  <sheetFormatPr defaultRowHeight="12.75" x14ac:dyDescent="0.2"/>
  <cols>
    <col min="1" max="1" width="6.140625" style="48" customWidth="1"/>
    <col min="2" max="2" width="28.5703125" style="48" customWidth="1"/>
    <col min="3" max="3" width="31" style="48" customWidth="1"/>
    <col min="4" max="4" width="25.7109375" style="48" customWidth="1"/>
    <col min="5" max="6" width="24.7109375" style="48" customWidth="1"/>
    <col min="7" max="7" width="19.140625" style="48" customWidth="1"/>
    <col min="8" max="8" width="22.5703125" style="48" customWidth="1"/>
    <col min="9" max="16384" width="9.140625" style="48"/>
  </cols>
  <sheetData>
    <row r="1" spans="1:10" ht="15.75" customHeight="1" x14ac:dyDescent="0.2">
      <c r="E1" s="134" t="s">
        <v>117</v>
      </c>
      <c r="F1" s="134"/>
      <c r="G1" s="134"/>
      <c r="H1" s="134"/>
    </row>
    <row r="2" spans="1:10" ht="15.75" customHeight="1" x14ac:dyDescent="0.2">
      <c r="D2" s="124"/>
      <c r="E2" s="134" t="s">
        <v>116</v>
      </c>
      <c r="F2" s="134"/>
      <c r="G2" s="134"/>
      <c r="H2" s="134"/>
    </row>
    <row r="3" spans="1:10" ht="15.75" customHeight="1" x14ac:dyDescent="0.2">
      <c r="E3" s="134" t="s">
        <v>64</v>
      </c>
      <c r="F3" s="134"/>
      <c r="G3" s="134"/>
      <c r="H3" s="134"/>
    </row>
    <row r="4" spans="1:10" ht="15.75" customHeight="1" x14ac:dyDescent="0.2">
      <c r="E4" s="134" t="s">
        <v>65</v>
      </c>
      <c r="F4" s="134"/>
      <c r="G4" s="134"/>
      <c r="H4" s="134"/>
    </row>
    <row r="6" spans="1:10" ht="24" customHeight="1" x14ac:dyDescent="0.2">
      <c r="A6" s="140" t="s">
        <v>0</v>
      </c>
      <c r="B6" s="140"/>
      <c r="C6" s="140"/>
      <c r="D6" s="140"/>
      <c r="E6" s="140"/>
      <c r="F6" s="140"/>
      <c r="G6" s="140"/>
      <c r="H6" s="140"/>
    </row>
    <row r="7" spans="1:10" x14ac:dyDescent="0.2">
      <c r="A7" s="49"/>
      <c r="B7" s="49"/>
      <c r="C7" s="49"/>
      <c r="D7" s="49"/>
      <c r="E7" s="49"/>
      <c r="F7" s="49"/>
      <c r="G7" s="49"/>
      <c r="H7" s="49"/>
    </row>
    <row r="8" spans="1:10" ht="49.5" customHeight="1" x14ac:dyDescent="0.2">
      <c r="A8" s="138" t="s">
        <v>26</v>
      </c>
      <c r="B8" s="138" t="s">
        <v>27</v>
      </c>
      <c r="C8" s="139" t="s">
        <v>1</v>
      </c>
      <c r="D8" s="50" t="s">
        <v>2</v>
      </c>
      <c r="E8" s="119" t="s">
        <v>109</v>
      </c>
      <c r="F8" s="139" t="s">
        <v>3</v>
      </c>
      <c r="G8" s="139"/>
      <c r="H8" s="50" t="s">
        <v>4</v>
      </c>
    </row>
    <row r="9" spans="1:10" ht="21" customHeight="1" x14ac:dyDescent="0.2">
      <c r="A9" s="139"/>
      <c r="B9" s="139"/>
      <c r="C9" s="139"/>
      <c r="D9" s="51" t="s">
        <v>5</v>
      </c>
      <c r="E9" s="51" t="s">
        <v>6</v>
      </c>
      <c r="F9" s="52" t="s">
        <v>10</v>
      </c>
      <c r="G9" s="50" t="s">
        <v>7</v>
      </c>
      <c r="H9" s="51" t="s">
        <v>6</v>
      </c>
    </row>
    <row r="10" spans="1:10" ht="17.25" customHeight="1" x14ac:dyDescent="0.2">
      <c r="A10" s="53">
        <v>1</v>
      </c>
      <c r="B10" s="53">
        <v>2</v>
      </c>
      <c r="C10" s="53">
        <v>3</v>
      </c>
      <c r="D10" s="53">
        <v>4</v>
      </c>
      <c r="E10" s="53">
        <v>5</v>
      </c>
      <c r="F10" s="53">
        <v>6</v>
      </c>
      <c r="G10" s="53">
        <v>7</v>
      </c>
      <c r="H10" s="53">
        <v>8</v>
      </c>
      <c r="I10" s="54"/>
      <c r="J10" s="55"/>
    </row>
    <row r="11" spans="1:10" ht="54" customHeight="1" x14ac:dyDescent="0.2">
      <c r="A11" s="136" t="s">
        <v>8</v>
      </c>
      <c r="B11" s="137"/>
      <c r="C11" s="137"/>
      <c r="D11" s="56" t="s">
        <v>9</v>
      </c>
      <c r="E11" s="56" t="s">
        <v>9</v>
      </c>
      <c r="F11" s="57">
        <v>4994.6000000000004</v>
      </c>
      <c r="G11" s="58">
        <v>223</v>
      </c>
      <c r="H11" s="56" t="s">
        <v>9</v>
      </c>
      <c r="I11" s="59"/>
      <c r="J11" s="60"/>
    </row>
    <row r="12" spans="1:10" ht="42.75" customHeight="1" x14ac:dyDescent="0.2">
      <c r="A12" s="136" t="s">
        <v>12</v>
      </c>
      <c r="B12" s="137"/>
      <c r="C12" s="137"/>
      <c r="D12" s="56" t="s">
        <v>9</v>
      </c>
      <c r="E12" s="56" t="s">
        <v>9</v>
      </c>
      <c r="F12" s="57">
        <f>SUM(F13:F17)</f>
        <v>4994.6000000000004</v>
      </c>
      <c r="G12" s="58">
        <f>SUM(G13:G17)</f>
        <v>223</v>
      </c>
      <c r="H12" s="56" t="s">
        <v>9</v>
      </c>
      <c r="I12" s="59"/>
      <c r="J12" s="60"/>
    </row>
    <row r="13" spans="1:10" ht="42.75" customHeight="1" x14ac:dyDescent="0.2">
      <c r="A13" s="50">
        <v>1</v>
      </c>
      <c r="B13" s="62" t="s">
        <v>20</v>
      </c>
      <c r="C13" s="63" t="s">
        <v>13</v>
      </c>
      <c r="D13" s="64">
        <v>1946</v>
      </c>
      <c r="E13" s="64" t="s">
        <v>18</v>
      </c>
      <c r="F13" s="65">
        <v>499</v>
      </c>
      <c r="G13" s="66">
        <v>16</v>
      </c>
      <c r="H13" s="61">
        <v>45901</v>
      </c>
      <c r="I13" s="59"/>
      <c r="J13" s="60"/>
    </row>
    <row r="14" spans="1:10" ht="42.75" customHeight="1" x14ac:dyDescent="0.2">
      <c r="A14" s="50">
        <v>2</v>
      </c>
      <c r="B14" s="62"/>
      <c r="C14" s="63" t="s">
        <v>14</v>
      </c>
      <c r="D14" s="64">
        <v>1946</v>
      </c>
      <c r="E14" s="64" t="s">
        <v>19</v>
      </c>
      <c r="F14" s="65">
        <v>195.5</v>
      </c>
      <c r="G14" s="66">
        <v>12</v>
      </c>
      <c r="H14" s="61">
        <v>45901</v>
      </c>
      <c r="I14" s="59"/>
      <c r="J14" s="60"/>
    </row>
    <row r="15" spans="1:10" ht="42.75" customHeight="1" x14ac:dyDescent="0.2">
      <c r="A15" s="50">
        <v>3</v>
      </c>
      <c r="B15" s="62"/>
      <c r="C15" s="63" t="s">
        <v>15</v>
      </c>
      <c r="D15" s="64">
        <v>1930</v>
      </c>
      <c r="E15" s="64" t="s">
        <v>19</v>
      </c>
      <c r="F15" s="65">
        <v>919.3</v>
      </c>
      <c r="G15" s="66">
        <v>58</v>
      </c>
      <c r="H15" s="61">
        <v>45901</v>
      </c>
      <c r="I15" s="59"/>
      <c r="J15" s="60"/>
    </row>
    <row r="16" spans="1:10" ht="42.75" customHeight="1" x14ac:dyDescent="0.2">
      <c r="A16" s="50">
        <v>4</v>
      </c>
      <c r="B16" s="62"/>
      <c r="C16" s="63" t="s">
        <v>16</v>
      </c>
      <c r="D16" s="64">
        <v>1932</v>
      </c>
      <c r="E16" s="64" t="s">
        <v>18</v>
      </c>
      <c r="F16" s="65">
        <v>1841.2</v>
      </c>
      <c r="G16" s="66">
        <v>69</v>
      </c>
      <c r="H16" s="61">
        <v>45901</v>
      </c>
      <c r="I16" s="59"/>
      <c r="J16" s="60"/>
    </row>
    <row r="17" spans="1:10" ht="42.75" customHeight="1" x14ac:dyDescent="0.2">
      <c r="A17" s="50">
        <v>5</v>
      </c>
      <c r="B17" s="62"/>
      <c r="C17" s="63" t="s">
        <v>17</v>
      </c>
      <c r="D17" s="64">
        <v>1932</v>
      </c>
      <c r="E17" s="64" t="s">
        <v>18</v>
      </c>
      <c r="F17" s="65">
        <v>1539.6</v>
      </c>
      <c r="G17" s="66">
        <v>68</v>
      </c>
      <c r="H17" s="61">
        <v>45901</v>
      </c>
      <c r="I17" s="59"/>
      <c r="J17" s="60"/>
    </row>
    <row r="18" spans="1:10" ht="54.75" customHeight="1" x14ac:dyDescent="0.2">
      <c r="A18" s="136" t="s">
        <v>11</v>
      </c>
      <c r="B18" s="137"/>
      <c r="C18" s="137"/>
      <c r="D18" s="56" t="s">
        <v>9</v>
      </c>
      <c r="E18" s="56" t="s">
        <v>9</v>
      </c>
      <c r="F18" s="57">
        <v>1054.5</v>
      </c>
      <c r="G18" s="58">
        <v>86</v>
      </c>
      <c r="H18" s="56" t="s">
        <v>9</v>
      </c>
      <c r="I18" s="59"/>
      <c r="J18" s="60"/>
    </row>
    <row r="19" spans="1:10" ht="41.25" customHeight="1" x14ac:dyDescent="0.2">
      <c r="A19" s="136" t="s">
        <v>12</v>
      </c>
      <c r="B19" s="137"/>
      <c r="C19" s="137"/>
      <c r="D19" s="56" t="s">
        <v>9</v>
      </c>
      <c r="E19" s="56" t="s">
        <v>9</v>
      </c>
      <c r="F19" s="57">
        <f>SUM(F20)</f>
        <v>1054.5</v>
      </c>
      <c r="G19" s="58">
        <f>SUM(G20)</f>
        <v>86</v>
      </c>
      <c r="H19" s="56" t="s">
        <v>9</v>
      </c>
      <c r="I19" s="67"/>
      <c r="J19" s="67"/>
    </row>
    <row r="20" spans="1:10" ht="48.75" customHeight="1" x14ac:dyDescent="0.2">
      <c r="A20" s="50">
        <v>1</v>
      </c>
      <c r="B20" s="62" t="s">
        <v>90</v>
      </c>
      <c r="C20" s="63" t="s">
        <v>91</v>
      </c>
      <c r="D20" s="64">
        <v>1960</v>
      </c>
      <c r="E20" s="64" t="s">
        <v>92</v>
      </c>
      <c r="F20" s="65">
        <v>1054.5</v>
      </c>
      <c r="G20" s="66">
        <v>86</v>
      </c>
      <c r="H20" s="61">
        <v>43830</v>
      </c>
      <c r="I20" s="67"/>
      <c r="J20" s="67"/>
    </row>
    <row r="21" spans="1:10" ht="28.5" customHeight="1" x14ac:dyDescent="0.2">
      <c r="A21" s="135" t="s">
        <v>93</v>
      </c>
      <c r="B21" s="135"/>
      <c r="C21" s="135"/>
      <c r="D21" s="56" t="s">
        <v>9</v>
      </c>
      <c r="E21" s="56" t="s">
        <v>9</v>
      </c>
      <c r="F21" s="68">
        <f>F18+F11</f>
        <v>6049.1</v>
      </c>
      <c r="G21" s="69">
        <f>G18+G11</f>
        <v>309</v>
      </c>
      <c r="H21" s="56" t="s">
        <v>9</v>
      </c>
    </row>
  </sheetData>
  <mergeCells count="14">
    <mergeCell ref="E4:H4"/>
    <mergeCell ref="E3:H3"/>
    <mergeCell ref="E2:H2"/>
    <mergeCell ref="E1:H1"/>
    <mergeCell ref="A21:C21"/>
    <mergeCell ref="A19:C19"/>
    <mergeCell ref="A12:C12"/>
    <mergeCell ref="A18:C18"/>
    <mergeCell ref="A11:C11"/>
    <mergeCell ref="A8:A9"/>
    <mergeCell ref="B8:B9"/>
    <mergeCell ref="C8:C9"/>
    <mergeCell ref="F8:G8"/>
    <mergeCell ref="A6:H6"/>
  </mergeCells>
  <pageMargins left="0.31496062992125984" right="0.11811023622047245" top="1.1417322834645669" bottom="0.74803149606299213" header="0.51181102362204722" footer="0.31496062992125984"/>
  <pageSetup paperSize="9" scale="75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opLeftCell="A7" workbookViewId="0">
      <selection activeCell="A5" sqref="A5:S5"/>
    </sheetView>
  </sheetViews>
  <sheetFormatPr defaultRowHeight="12.75" x14ac:dyDescent="0.2"/>
  <cols>
    <col min="1" max="1" width="6.5703125" style="1" customWidth="1"/>
    <col min="2" max="2" width="19.7109375" style="1" customWidth="1"/>
    <col min="3" max="3" width="9.140625" style="1"/>
    <col min="4" max="4" width="10.42578125" style="1" bestFit="1" customWidth="1"/>
    <col min="5" max="5" width="7.28515625" style="1" customWidth="1"/>
    <col min="6" max="6" width="6.140625" style="1" customWidth="1"/>
    <col min="7" max="7" width="10" style="1" customWidth="1"/>
    <col min="8" max="8" width="10.42578125" style="1" bestFit="1" customWidth="1"/>
    <col min="9" max="10" width="9.140625" style="1"/>
    <col min="11" max="11" width="15.28515625" style="1" customWidth="1"/>
    <col min="12" max="12" width="7.42578125" style="1" customWidth="1"/>
    <col min="13" max="13" width="6.140625" style="1" customWidth="1"/>
    <col min="14" max="14" width="10.5703125" style="1" customWidth="1"/>
    <col min="15" max="15" width="15.42578125" style="1" customWidth="1"/>
    <col min="16" max="16" width="7" style="1" customWidth="1"/>
    <col min="17" max="17" width="7.42578125" style="1" customWidth="1"/>
    <col min="18" max="16384" width="9.140625" style="1"/>
  </cols>
  <sheetData>
    <row r="1" spans="1:19" ht="15.75" x14ac:dyDescent="0.2">
      <c r="L1" s="143" t="s">
        <v>119</v>
      </c>
      <c r="M1" s="143"/>
      <c r="N1" s="143"/>
      <c r="O1" s="143"/>
      <c r="P1" s="143"/>
      <c r="Q1" s="143"/>
      <c r="R1" s="143"/>
      <c r="S1" s="143"/>
    </row>
    <row r="2" spans="1:19" ht="15.75" x14ac:dyDescent="0.2">
      <c r="L2" s="144" t="s">
        <v>116</v>
      </c>
      <c r="M2" s="144"/>
      <c r="N2" s="144"/>
      <c r="O2" s="144"/>
      <c r="P2" s="144"/>
      <c r="Q2" s="144"/>
      <c r="R2" s="144"/>
      <c r="S2" s="144"/>
    </row>
    <row r="3" spans="1:19" ht="15.75" x14ac:dyDescent="0.2">
      <c r="L3" s="143" t="s">
        <v>64</v>
      </c>
      <c r="M3" s="143"/>
      <c r="N3" s="143"/>
      <c r="O3" s="143"/>
      <c r="P3" s="143"/>
      <c r="Q3" s="143"/>
      <c r="R3" s="143"/>
      <c r="S3" s="143"/>
    </row>
    <row r="4" spans="1:19" ht="15.75" x14ac:dyDescent="0.2">
      <c r="L4" s="143" t="s">
        <v>65</v>
      </c>
      <c r="M4" s="143"/>
      <c r="N4" s="143"/>
      <c r="O4" s="143"/>
      <c r="P4" s="143"/>
      <c r="Q4" s="143"/>
      <c r="R4" s="143"/>
      <c r="S4" s="143"/>
    </row>
    <row r="5" spans="1:19" ht="33.75" customHeight="1" x14ac:dyDescent="0.2">
      <c r="A5" s="145" t="s">
        <v>21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</row>
    <row r="7" spans="1:19" ht="64.5" customHeight="1" x14ac:dyDescent="0.2">
      <c r="A7" s="141" t="s">
        <v>26</v>
      </c>
      <c r="B7" s="141" t="s">
        <v>27</v>
      </c>
      <c r="C7" s="146" t="s">
        <v>28</v>
      </c>
      <c r="D7" s="141" t="s">
        <v>29</v>
      </c>
      <c r="E7" s="141"/>
      <c r="F7" s="141"/>
      <c r="G7" s="141"/>
      <c r="H7" s="141"/>
      <c r="I7" s="141" t="s">
        <v>36</v>
      </c>
      <c r="J7" s="141"/>
      <c r="K7" s="141"/>
      <c r="L7" s="141"/>
      <c r="M7" s="141"/>
      <c r="N7" s="141"/>
      <c r="O7" s="141"/>
      <c r="P7" s="141"/>
      <c r="Q7" s="141"/>
      <c r="R7" s="141"/>
      <c r="S7" s="141"/>
    </row>
    <row r="8" spans="1:19" ht="21.75" customHeight="1" x14ac:dyDescent="0.2">
      <c r="A8" s="141"/>
      <c r="B8" s="141"/>
      <c r="C8" s="146"/>
      <c r="D8" s="142" t="s">
        <v>31</v>
      </c>
      <c r="E8" s="141" t="s">
        <v>30</v>
      </c>
      <c r="F8" s="141"/>
      <c r="G8" s="141"/>
      <c r="H8" s="141"/>
      <c r="I8" s="142" t="s">
        <v>31</v>
      </c>
      <c r="J8" s="142"/>
      <c r="K8" s="142"/>
      <c r="L8" s="141" t="s">
        <v>30</v>
      </c>
      <c r="M8" s="141"/>
      <c r="N8" s="141"/>
      <c r="O8" s="141"/>
      <c r="P8" s="141"/>
      <c r="Q8" s="141"/>
      <c r="R8" s="141"/>
      <c r="S8" s="141"/>
    </row>
    <row r="9" spans="1:19" ht="34.5" customHeight="1" x14ac:dyDescent="0.2">
      <c r="A9" s="141"/>
      <c r="B9" s="141"/>
      <c r="C9" s="146"/>
      <c r="D9" s="142"/>
      <c r="E9" s="142" t="s">
        <v>41</v>
      </c>
      <c r="F9" s="142"/>
      <c r="G9" s="142" t="s">
        <v>34</v>
      </c>
      <c r="H9" s="142" t="s">
        <v>35</v>
      </c>
      <c r="I9" s="142"/>
      <c r="J9" s="142"/>
      <c r="K9" s="142"/>
      <c r="L9" s="142" t="s">
        <v>37</v>
      </c>
      <c r="M9" s="142"/>
      <c r="N9" s="141" t="s">
        <v>38</v>
      </c>
      <c r="O9" s="141"/>
      <c r="P9" s="141"/>
      <c r="Q9" s="141"/>
      <c r="R9" s="142" t="s">
        <v>42</v>
      </c>
      <c r="S9" s="142"/>
    </row>
    <row r="10" spans="1:19" ht="97.5" customHeight="1" x14ac:dyDescent="0.2">
      <c r="A10" s="141"/>
      <c r="B10" s="141"/>
      <c r="C10" s="146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 t="s">
        <v>39</v>
      </c>
      <c r="O10" s="142"/>
      <c r="P10" s="142" t="s">
        <v>40</v>
      </c>
      <c r="Q10" s="142"/>
      <c r="R10" s="142"/>
      <c r="S10" s="142"/>
    </row>
    <row r="11" spans="1:19" ht="72" customHeight="1" x14ac:dyDescent="0.2">
      <c r="A11" s="141"/>
      <c r="B11" s="141"/>
      <c r="C11" s="146"/>
      <c r="D11" s="142"/>
      <c r="E11" s="42" t="s">
        <v>32</v>
      </c>
      <c r="F11" s="42" t="s">
        <v>33</v>
      </c>
      <c r="G11" s="42" t="s">
        <v>32</v>
      </c>
      <c r="H11" s="42" t="s">
        <v>32</v>
      </c>
      <c r="I11" s="42" t="s">
        <v>32</v>
      </c>
      <c r="J11" s="33" t="s">
        <v>23</v>
      </c>
      <c r="K11" s="43" t="s">
        <v>22</v>
      </c>
      <c r="L11" s="42" t="s">
        <v>23</v>
      </c>
      <c r="M11" s="43" t="s">
        <v>22</v>
      </c>
      <c r="N11" s="33" t="s">
        <v>23</v>
      </c>
      <c r="O11" s="43" t="s">
        <v>22</v>
      </c>
      <c r="P11" s="42" t="s">
        <v>23</v>
      </c>
      <c r="Q11" s="43" t="s">
        <v>22</v>
      </c>
      <c r="R11" s="42" t="s">
        <v>23</v>
      </c>
      <c r="S11" s="43" t="s">
        <v>22</v>
      </c>
    </row>
    <row r="12" spans="1:19" ht="18.75" customHeight="1" x14ac:dyDescent="0.2">
      <c r="A12" s="141"/>
      <c r="B12" s="141"/>
      <c r="C12" s="5" t="s">
        <v>24</v>
      </c>
      <c r="D12" s="5" t="s">
        <v>24</v>
      </c>
      <c r="E12" s="5" t="s">
        <v>24</v>
      </c>
      <c r="F12" s="5" t="s">
        <v>25</v>
      </c>
      <c r="G12" s="5" t="s">
        <v>24</v>
      </c>
      <c r="H12" s="5" t="s">
        <v>24</v>
      </c>
      <c r="I12" s="5" t="s">
        <v>24</v>
      </c>
      <c r="J12" s="5" t="s">
        <v>24</v>
      </c>
      <c r="K12" s="5" t="s">
        <v>25</v>
      </c>
      <c r="L12" s="5" t="s">
        <v>24</v>
      </c>
      <c r="M12" s="5" t="s">
        <v>25</v>
      </c>
      <c r="N12" s="5" t="s">
        <v>24</v>
      </c>
      <c r="O12" s="5" t="s">
        <v>25</v>
      </c>
      <c r="P12" s="5" t="s">
        <v>24</v>
      </c>
      <c r="Q12" s="5" t="s">
        <v>25</v>
      </c>
      <c r="R12" s="5" t="s">
        <v>24</v>
      </c>
      <c r="S12" s="5" t="s">
        <v>25</v>
      </c>
    </row>
    <row r="13" spans="1:19" x14ac:dyDescent="0.2">
      <c r="A13" s="2">
        <v>1</v>
      </c>
      <c r="B13" s="4">
        <v>2</v>
      </c>
      <c r="C13" s="5">
        <v>3</v>
      </c>
      <c r="D13" s="5">
        <v>4</v>
      </c>
      <c r="E13" s="2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  <c r="L13" s="5">
        <v>12</v>
      </c>
      <c r="M13" s="5">
        <v>13</v>
      </c>
      <c r="N13" s="5">
        <v>14</v>
      </c>
      <c r="O13" s="5">
        <v>15</v>
      </c>
      <c r="P13" s="5">
        <v>16</v>
      </c>
      <c r="Q13" s="5">
        <v>17</v>
      </c>
      <c r="R13" s="5">
        <v>18</v>
      </c>
      <c r="S13" s="5">
        <v>19</v>
      </c>
    </row>
    <row r="14" spans="1:19" ht="106.5" customHeight="1" x14ac:dyDescent="0.2">
      <c r="A14" s="3"/>
      <c r="B14" s="6" t="s">
        <v>110</v>
      </c>
      <c r="C14" s="8">
        <v>4994.6000000000004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4994.6000000000004</v>
      </c>
      <c r="J14" s="8">
        <v>4994.6000000000004</v>
      </c>
      <c r="K14" s="8">
        <v>176384299</v>
      </c>
      <c r="L14" s="8">
        <v>0</v>
      </c>
      <c r="M14" s="8">
        <v>0</v>
      </c>
      <c r="N14" s="8">
        <v>4994.6000000000004</v>
      </c>
      <c r="O14" s="8">
        <v>176384299</v>
      </c>
      <c r="P14" s="8">
        <v>0</v>
      </c>
      <c r="Q14" s="8">
        <v>0</v>
      </c>
      <c r="R14" s="8">
        <v>0</v>
      </c>
      <c r="S14" s="8">
        <v>0</v>
      </c>
    </row>
    <row r="15" spans="1:19" ht="106.5" customHeight="1" x14ac:dyDescent="0.2">
      <c r="A15" s="3"/>
      <c r="B15" s="6" t="s">
        <v>43</v>
      </c>
      <c r="C15" s="8">
        <v>4994.6000000000004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4994.6000000000004</v>
      </c>
      <c r="J15" s="8">
        <v>4994.6000000000004</v>
      </c>
      <c r="K15" s="8">
        <v>176384299</v>
      </c>
      <c r="L15" s="8">
        <v>0</v>
      </c>
      <c r="M15" s="8">
        <v>0</v>
      </c>
      <c r="N15" s="8">
        <v>4994.6000000000004</v>
      </c>
      <c r="O15" s="8">
        <v>176384299</v>
      </c>
      <c r="P15" s="8">
        <v>0</v>
      </c>
      <c r="Q15" s="8">
        <v>0</v>
      </c>
      <c r="R15" s="8">
        <v>0</v>
      </c>
      <c r="S15" s="8">
        <v>0</v>
      </c>
    </row>
    <row r="16" spans="1:19" ht="81" customHeight="1" x14ac:dyDescent="0.2">
      <c r="A16" s="9"/>
      <c r="B16" s="6" t="s">
        <v>12</v>
      </c>
      <c r="C16" s="7">
        <f t="shared" ref="C16" si="0">D16+I16</f>
        <v>4994.6000000000004</v>
      </c>
      <c r="D16" s="7">
        <f t="shared" ref="D16" si="1">E16+G16+H16</f>
        <v>0</v>
      </c>
      <c r="E16" s="7">
        <v>0</v>
      </c>
      <c r="F16" s="7">
        <v>0</v>
      </c>
      <c r="G16" s="7">
        <v>0</v>
      </c>
      <c r="H16" s="7">
        <v>0</v>
      </c>
      <c r="I16" s="7">
        <f t="shared" ref="I16" si="2">J16</f>
        <v>4994.6000000000004</v>
      </c>
      <c r="J16" s="7">
        <f>L16+N16+P16+R16</f>
        <v>4994.6000000000004</v>
      </c>
      <c r="K16" s="7">
        <f>M16+O16+Q16+S16</f>
        <v>176384299.00000003</v>
      </c>
      <c r="L16" s="7">
        <v>0</v>
      </c>
      <c r="M16" s="7">
        <v>0</v>
      </c>
      <c r="N16" s="7">
        <v>4994.6000000000004</v>
      </c>
      <c r="O16" s="7">
        <v>176384299.00000003</v>
      </c>
      <c r="P16" s="7">
        <v>0</v>
      </c>
      <c r="Q16" s="7">
        <v>0</v>
      </c>
      <c r="R16" s="7">
        <v>0</v>
      </c>
      <c r="S16" s="7">
        <v>0</v>
      </c>
    </row>
  </sheetData>
  <mergeCells count="22">
    <mergeCell ref="A7:A12"/>
    <mergeCell ref="B7:B12"/>
    <mergeCell ref="C7:C11"/>
    <mergeCell ref="D7:H7"/>
    <mergeCell ref="I7:S7"/>
    <mergeCell ref="N10:O10"/>
    <mergeCell ref="P10:Q10"/>
    <mergeCell ref="D8:D11"/>
    <mergeCell ref="E8:H8"/>
    <mergeCell ref="I8:K10"/>
    <mergeCell ref="L1:S1"/>
    <mergeCell ref="L2:S2"/>
    <mergeCell ref="L3:S3"/>
    <mergeCell ref="L4:S4"/>
    <mergeCell ref="A5:S5"/>
    <mergeCell ref="L8:S8"/>
    <mergeCell ref="E9:F10"/>
    <mergeCell ref="G9:G10"/>
    <mergeCell ref="H9:H10"/>
    <mergeCell ref="L9:M10"/>
    <mergeCell ref="N9:Q9"/>
    <mergeCell ref="R9:S10"/>
  </mergeCells>
  <pageMargins left="0.31496062992125984" right="0.11811023622047245" top="1.1417322834645669" bottom="0.74803149606299213" header="0.51181102362204722" footer="0.31496062992125984"/>
  <pageSetup paperSize="9" scale="75" firstPageNumber="1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view="pageBreakPreview" topLeftCell="B1" zoomScale="90" zoomScaleSheetLayoutView="90" workbookViewId="0">
      <selection activeCell="K2" sqref="K2:S2"/>
    </sheetView>
  </sheetViews>
  <sheetFormatPr defaultRowHeight="12.75" x14ac:dyDescent="0.2"/>
  <cols>
    <col min="1" max="1" width="4.5703125" style="1" customWidth="1"/>
    <col min="2" max="2" width="40.5703125" style="45" customWidth="1"/>
    <col min="3" max="3" width="7" style="1" customWidth="1"/>
    <col min="4" max="4" width="6" style="1" customWidth="1"/>
    <col min="5" max="5" width="6.7109375" style="1" customWidth="1"/>
    <col min="6" max="6" width="6.85546875" style="1" customWidth="1"/>
    <col min="7" max="8" width="7.7109375" style="1" customWidth="1"/>
    <col min="9" max="9" width="7.5703125" style="1" customWidth="1"/>
    <col min="10" max="10" width="13.85546875" style="1" customWidth="1"/>
    <col min="11" max="11" width="13.140625" style="1" customWidth="1"/>
    <col min="12" max="13" width="11" style="1" customWidth="1"/>
    <col min="14" max="14" width="6.5703125" style="1" customWidth="1"/>
    <col min="15" max="15" width="10" style="1" bestFit="1" customWidth="1"/>
    <col min="16" max="16" width="9.28515625" style="1" bestFit="1" customWidth="1"/>
    <col min="17" max="17" width="5.5703125" style="1" customWidth="1"/>
    <col min="18" max="19" width="9.140625" style="1"/>
    <col min="20" max="20" width="16.85546875" style="120" customWidth="1"/>
    <col min="21" max="21" width="16.5703125" style="120" customWidth="1"/>
    <col min="22" max="22" width="15.28515625" style="120" customWidth="1"/>
    <col min="23" max="23" width="12.5703125" style="120" customWidth="1"/>
    <col min="24" max="24" width="14.140625" style="120" customWidth="1"/>
    <col min="25" max="25" width="17.28515625" style="120" customWidth="1"/>
    <col min="26" max="27" width="11.85546875" style="120" bestFit="1" customWidth="1"/>
    <col min="28" max="28" width="10.28515625" style="120" bestFit="1" customWidth="1"/>
    <col min="29" max="29" width="9.140625" style="120"/>
    <col min="30" max="16384" width="9.140625" style="1"/>
  </cols>
  <sheetData>
    <row r="1" spans="1:24" ht="15.75" x14ac:dyDescent="0.2">
      <c r="A1" s="12"/>
      <c r="B1" s="28"/>
      <c r="C1" s="13"/>
      <c r="D1" s="13"/>
      <c r="E1" s="13"/>
      <c r="F1" s="13"/>
      <c r="G1" s="10"/>
      <c r="H1" s="14"/>
      <c r="I1" s="10"/>
      <c r="J1" s="10"/>
      <c r="K1" s="149" t="s">
        <v>118</v>
      </c>
      <c r="L1" s="149"/>
      <c r="M1" s="149"/>
      <c r="N1" s="149"/>
      <c r="O1" s="149"/>
      <c r="P1" s="149"/>
      <c r="Q1" s="149"/>
      <c r="R1" s="149"/>
      <c r="S1" s="149"/>
    </row>
    <row r="2" spans="1:24" ht="15.75" x14ac:dyDescent="0.2">
      <c r="A2" s="12"/>
      <c r="B2" s="28"/>
      <c r="C2" s="13"/>
      <c r="D2" s="13"/>
      <c r="E2" s="13"/>
      <c r="F2" s="13"/>
      <c r="G2" s="15"/>
      <c r="H2" s="16"/>
      <c r="I2" s="16"/>
      <c r="J2" s="16"/>
      <c r="K2" s="149" t="s">
        <v>116</v>
      </c>
      <c r="L2" s="149"/>
      <c r="M2" s="149"/>
      <c r="N2" s="149"/>
      <c r="O2" s="149"/>
      <c r="P2" s="149"/>
      <c r="Q2" s="149"/>
      <c r="R2" s="149"/>
      <c r="S2" s="149"/>
    </row>
    <row r="3" spans="1:24" ht="15.75" x14ac:dyDescent="0.2">
      <c r="A3" s="12"/>
      <c r="B3" s="28"/>
      <c r="C3" s="13"/>
      <c r="D3" s="13"/>
      <c r="E3" s="13"/>
      <c r="F3" s="13"/>
      <c r="G3" s="15"/>
      <c r="H3" s="16"/>
      <c r="I3" s="16"/>
      <c r="J3" s="16"/>
      <c r="K3" s="149" t="s">
        <v>64</v>
      </c>
      <c r="L3" s="149"/>
      <c r="M3" s="149"/>
      <c r="N3" s="149"/>
      <c r="O3" s="149"/>
      <c r="P3" s="149"/>
      <c r="Q3" s="149"/>
      <c r="R3" s="149"/>
      <c r="S3" s="149"/>
    </row>
    <row r="4" spans="1:24" ht="15.75" x14ac:dyDescent="0.2">
      <c r="A4" s="12"/>
      <c r="B4" s="28"/>
      <c r="C4" s="13"/>
      <c r="D4" s="13"/>
      <c r="E4" s="13"/>
      <c r="F4" s="13"/>
      <c r="G4" s="15"/>
      <c r="H4" s="16"/>
      <c r="I4" s="16"/>
      <c r="J4" s="16"/>
      <c r="K4" s="149" t="s">
        <v>65</v>
      </c>
      <c r="L4" s="149"/>
      <c r="M4" s="149"/>
      <c r="N4" s="149"/>
      <c r="O4" s="149"/>
      <c r="P4" s="149"/>
      <c r="Q4" s="149"/>
      <c r="R4" s="149"/>
      <c r="S4" s="149"/>
    </row>
    <row r="5" spans="1:24" x14ac:dyDescent="0.2">
      <c r="A5" s="12"/>
      <c r="B5" s="28"/>
      <c r="C5" s="13"/>
      <c r="D5" s="13"/>
      <c r="E5" s="13"/>
      <c r="F5" s="13"/>
      <c r="G5" s="15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1"/>
    </row>
    <row r="6" spans="1:24" ht="15.75" customHeight="1" x14ac:dyDescent="0.2">
      <c r="A6" s="150" t="s">
        <v>94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</row>
    <row r="7" spans="1:24" ht="15.75" x14ac:dyDescent="0.2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</row>
    <row r="8" spans="1:24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  <c r="Q8" s="18"/>
      <c r="R8" s="18"/>
      <c r="S8" s="11"/>
    </row>
    <row r="9" spans="1:24" ht="44.25" customHeight="1" x14ac:dyDescent="0.2">
      <c r="A9" s="147" t="s">
        <v>26</v>
      </c>
      <c r="B9" s="147" t="s">
        <v>27</v>
      </c>
      <c r="C9" s="148" t="s">
        <v>44</v>
      </c>
      <c r="D9" s="147" t="s">
        <v>45</v>
      </c>
      <c r="E9" s="147"/>
      <c r="F9" s="147"/>
      <c r="G9" s="147" t="s">
        <v>46</v>
      </c>
      <c r="H9" s="147"/>
      <c r="I9" s="147"/>
      <c r="J9" s="147" t="s">
        <v>57</v>
      </c>
      <c r="K9" s="147"/>
      <c r="L9" s="147"/>
      <c r="M9" s="147"/>
      <c r="N9" s="147" t="s">
        <v>58</v>
      </c>
      <c r="O9" s="147"/>
      <c r="P9" s="147"/>
      <c r="Q9" s="147" t="s">
        <v>59</v>
      </c>
      <c r="R9" s="147"/>
      <c r="S9" s="147"/>
    </row>
    <row r="10" spans="1:24" ht="12.75" customHeight="1" x14ac:dyDescent="0.2">
      <c r="A10" s="147"/>
      <c r="B10" s="147"/>
      <c r="C10" s="148"/>
      <c r="D10" s="148" t="s">
        <v>47</v>
      </c>
      <c r="E10" s="147" t="s">
        <v>48</v>
      </c>
      <c r="F10" s="147"/>
      <c r="G10" s="148" t="s">
        <v>47</v>
      </c>
      <c r="H10" s="147" t="s">
        <v>48</v>
      </c>
      <c r="I10" s="147"/>
      <c r="J10" s="148" t="s">
        <v>47</v>
      </c>
      <c r="K10" s="147" t="s">
        <v>48</v>
      </c>
      <c r="L10" s="147"/>
      <c r="M10" s="147"/>
      <c r="N10" s="148" t="s">
        <v>47</v>
      </c>
      <c r="O10" s="147" t="s">
        <v>48</v>
      </c>
      <c r="P10" s="147"/>
      <c r="Q10" s="148" t="s">
        <v>47</v>
      </c>
      <c r="R10" s="147" t="s">
        <v>48</v>
      </c>
      <c r="S10" s="147"/>
    </row>
    <row r="11" spans="1:24" ht="130.5" x14ac:dyDescent="0.2">
      <c r="A11" s="147"/>
      <c r="B11" s="147"/>
      <c r="C11" s="148"/>
      <c r="D11" s="148"/>
      <c r="E11" s="76" t="s">
        <v>56</v>
      </c>
      <c r="F11" s="76" t="s">
        <v>49</v>
      </c>
      <c r="G11" s="148"/>
      <c r="H11" s="76" t="s">
        <v>56</v>
      </c>
      <c r="I11" s="76" t="s">
        <v>49</v>
      </c>
      <c r="J11" s="148"/>
      <c r="K11" s="76" t="s">
        <v>50</v>
      </c>
      <c r="L11" s="76" t="s">
        <v>51</v>
      </c>
      <c r="M11" s="76" t="s">
        <v>52</v>
      </c>
      <c r="N11" s="148"/>
      <c r="O11" s="76" t="s">
        <v>60</v>
      </c>
      <c r="P11" s="76" t="s">
        <v>61</v>
      </c>
      <c r="Q11" s="148"/>
      <c r="R11" s="76" t="s">
        <v>62</v>
      </c>
      <c r="S11" s="76" t="s">
        <v>63</v>
      </c>
      <c r="T11" s="121">
        <v>35315</v>
      </c>
      <c r="U11" s="120">
        <v>0.98</v>
      </c>
      <c r="V11" s="120">
        <v>0.02</v>
      </c>
      <c r="W11" s="120">
        <v>0.85</v>
      </c>
      <c r="X11" s="120">
        <v>0.15</v>
      </c>
    </row>
    <row r="12" spans="1:24" x14ac:dyDescent="0.2">
      <c r="A12" s="147"/>
      <c r="B12" s="147"/>
      <c r="C12" s="75" t="s">
        <v>53</v>
      </c>
      <c r="D12" s="75" t="s">
        <v>55</v>
      </c>
      <c r="E12" s="75" t="s">
        <v>55</v>
      </c>
      <c r="F12" s="75" t="s">
        <v>55</v>
      </c>
      <c r="G12" s="75" t="s">
        <v>54</v>
      </c>
      <c r="H12" s="75" t="s">
        <v>54</v>
      </c>
      <c r="I12" s="75" t="s">
        <v>54</v>
      </c>
      <c r="J12" s="75" t="s">
        <v>25</v>
      </c>
      <c r="K12" s="75" t="s">
        <v>25</v>
      </c>
      <c r="L12" s="75" t="s">
        <v>25</v>
      </c>
      <c r="M12" s="75" t="s">
        <v>25</v>
      </c>
      <c r="N12" s="75" t="s">
        <v>25</v>
      </c>
      <c r="O12" s="75" t="s">
        <v>25</v>
      </c>
      <c r="P12" s="75" t="s">
        <v>25</v>
      </c>
      <c r="Q12" s="75" t="s">
        <v>25</v>
      </c>
      <c r="R12" s="75" t="s">
        <v>25</v>
      </c>
      <c r="S12" s="75" t="s">
        <v>25</v>
      </c>
    </row>
    <row r="13" spans="1:24" x14ac:dyDescent="0.2">
      <c r="A13" s="19">
        <v>1</v>
      </c>
      <c r="B13" s="19">
        <v>2</v>
      </c>
      <c r="C13" s="19">
        <v>3</v>
      </c>
      <c r="D13" s="19">
        <v>4</v>
      </c>
      <c r="E13" s="19">
        <v>5</v>
      </c>
      <c r="F13" s="19">
        <v>6</v>
      </c>
      <c r="G13" s="19">
        <v>7</v>
      </c>
      <c r="H13" s="19">
        <v>8</v>
      </c>
      <c r="I13" s="19">
        <v>9</v>
      </c>
      <c r="J13" s="19">
        <v>10</v>
      </c>
      <c r="K13" s="19">
        <v>11</v>
      </c>
      <c r="L13" s="19">
        <v>12</v>
      </c>
      <c r="M13" s="19">
        <v>13</v>
      </c>
      <c r="N13" s="19">
        <v>14</v>
      </c>
      <c r="O13" s="19">
        <v>15</v>
      </c>
      <c r="P13" s="19">
        <v>16</v>
      </c>
      <c r="Q13" s="19">
        <v>17</v>
      </c>
      <c r="R13" s="19">
        <v>18</v>
      </c>
      <c r="S13" s="19">
        <v>19</v>
      </c>
    </row>
    <row r="14" spans="1:24" ht="51" customHeight="1" x14ac:dyDescent="0.2">
      <c r="A14" s="25"/>
      <c r="B14" s="44" t="s">
        <v>110</v>
      </c>
      <c r="C14" s="21">
        <v>223</v>
      </c>
      <c r="D14" s="21">
        <v>134</v>
      </c>
      <c r="E14" s="21">
        <v>131</v>
      </c>
      <c r="F14" s="21">
        <v>3</v>
      </c>
      <c r="G14" s="22">
        <v>4994.6000000000004</v>
      </c>
      <c r="H14" s="22">
        <v>4904.6000000000004</v>
      </c>
      <c r="I14" s="22">
        <v>90</v>
      </c>
      <c r="J14" s="22">
        <v>176384299</v>
      </c>
      <c r="K14" s="22">
        <v>172856613.02000001</v>
      </c>
      <c r="L14" s="22">
        <v>2998533.08</v>
      </c>
      <c r="M14" s="22">
        <v>529152.9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122">
        <f t="shared" ref="T14" si="0">G14*$T$11</f>
        <v>176384299</v>
      </c>
      <c r="U14" s="122">
        <f t="shared" ref="U14" si="1">T14*$U$11</f>
        <v>172856613.02000001</v>
      </c>
      <c r="V14" s="122">
        <f t="shared" ref="V14" si="2">T14*$V$11</f>
        <v>3527685.98</v>
      </c>
      <c r="W14" s="122">
        <f t="shared" ref="W14" si="3">V14*$W$11</f>
        <v>2998533.0830000001</v>
      </c>
      <c r="X14" s="122">
        <f t="shared" ref="X14" si="4">V14-W14</f>
        <v>529152.89699999988</v>
      </c>
    </row>
    <row r="15" spans="1:24" ht="45" customHeight="1" x14ac:dyDescent="0.2">
      <c r="A15" s="26">
        <v>6</v>
      </c>
      <c r="B15" s="44" t="s">
        <v>43</v>
      </c>
      <c r="C15" s="23">
        <f t="shared" ref="C15:S15" si="5">SUM(C16:C16)</f>
        <v>223</v>
      </c>
      <c r="D15" s="23">
        <f t="shared" si="5"/>
        <v>134</v>
      </c>
      <c r="E15" s="23">
        <f t="shared" si="5"/>
        <v>131</v>
      </c>
      <c r="F15" s="23">
        <f t="shared" si="5"/>
        <v>3</v>
      </c>
      <c r="G15" s="24">
        <f t="shared" si="5"/>
        <v>4994.6000000000004</v>
      </c>
      <c r="H15" s="24">
        <f t="shared" si="5"/>
        <v>4904.6000000000004</v>
      </c>
      <c r="I15" s="24">
        <f t="shared" si="5"/>
        <v>90</v>
      </c>
      <c r="J15" s="24">
        <f t="shared" si="5"/>
        <v>176384299.00000003</v>
      </c>
      <c r="K15" s="24">
        <f t="shared" si="5"/>
        <v>172856613.02000001</v>
      </c>
      <c r="L15" s="24">
        <f t="shared" si="5"/>
        <v>2998533.08</v>
      </c>
      <c r="M15" s="24">
        <f t="shared" si="5"/>
        <v>529152.9</v>
      </c>
      <c r="N15" s="24">
        <f t="shared" si="5"/>
        <v>0</v>
      </c>
      <c r="O15" s="24">
        <f t="shared" si="5"/>
        <v>0</v>
      </c>
      <c r="P15" s="24">
        <f t="shared" si="5"/>
        <v>0</v>
      </c>
      <c r="Q15" s="24">
        <f t="shared" si="5"/>
        <v>0</v>
      </c>
      <c r="R15" s="24">
        <f t="shared" si="5"/>
        <v>0</v>
      </c>
      <c r="S15" s="24">
        <f t="shared" si="5"/>
        <v>0</v>
      </c>
      <c r="T15" s="122">
        <f t="shared" ref="T15:T16" si="6">G15*$T$11</f>
        <v>176384299</v>
      </c>
      <c r="U15" s="122">
        <f t="shared" ref="U15:U16" si="7">T15*$U$11</f>
        <v>172856613.02000001</v>
      </c>
      <c r="V15" s="122">
        <f t="shared" ref="V15:V16" si="8">T15*$V$11</f>
        <v>3527685.98</v>
      </c>
      <c r="W15" s="122">
        <f t="shared" ref="W15:W16" si="9">V15*$W$11</f>
        <v>2998533.0830000001</v>
      </c>
      <c r="X15" s="122">
        <f t="shared" ref="X15:X16" si="10">V15-W15</f>
        <v>529152.89699999988</v>
      </c>
    </row>
    <row r="16" spans="1:24" ht="45.75" customHeight="1" x14ac:dyDescent="0.2">
      <c r="A16" s="46"/>
      <c r="B16" s="6" t="s">
        <v>12</v>
      </c>
      <c r="C16" s="47">
        <v>223</v>
      </c>
      <c r="D16" s="27">
        <f t="shared" ref="D16" si="11">E16+F16</f>
        <v>134</v>
      </c>
      <c r="E16" s="27">
        <v>131</v>
      </c>
      <c r="F16" s="27">
        <v>3</v>
      </c>
      <c r="G16" s="72">
        <v>4994.6000000000004</v>
      </c>
      <c r="H16" s="20">
        <v>4904.6000000000004</v>
      </c>
      <c r="I16" s="20">
        <v>90</v>
      </c>
      <c r="J16" s="20">
        <f t="shared" ref="J16" si="12">K16+L16+M16</f>
        <v>176384299.00000003</v>
      </c>
      <c r="K16" s="73">
        <v>172856613.02000001</v>
      </c>
      <c r="L16" s="73">
        <v>2998533.08</v>
      </c>
      <c r="M16" s="73">
        <v>529152.9</v>
      </c>
      <c r="N16" s="20">
        <f t="shared" ref="N16" si="13">O16+P16</f>
        <v>0</v>
      </c>
      <c r="O16" s="20">
        <f t="shared" ref="O16:P16" si="14">P16+Q16</f>
        <v>0</v>
      </c>
      <c r="P16" s="20">
        <f t="shared" si="14"/>
        <v>0</v>
      </c>
      <c r="Q16" s="20">
        <f t="shared" ref="Q16" si="15">R16+S16</f>
        <v>0</v>
      </c>
      <c r="R16" s="20">
        <v>0</v>
      </c>
      <c r="S16" s="20">
        <v>0</v>
      </c>
      <c r="T16" s="122">
        <f t="shared" si="6"/>
        <v>176384299</v>
      </c>
      <c r="U16" s="122">
        <f t="shared" si="7"/>
        <v>172856613.02000001</v>
      </c>
      <c r="V16" s="122">
        <f t="shared" si="8"/>
        <v>3527685.98</v>
      </c>
      <c r="W16" s="122">
        <f t="shared" si="9"/>
        <v>2998533.0830000001</v>
      </c>
      <c r="X16" s="122">
        <f t="shared" si="10"/>
        <v>529152.89699999988</v>
      </c>
    </row>
    <row r="17" spans="1:2" ht="35.25" customHeight="1" x14ac:dyDescent="0.2">
      <c r="A17" s="118"/>
      <c r="B17" s="1"/>
    </row>
  </sheetData>
  <mergeCells count="23">
    <mergeCell ref="J10:J11"/>
    <mergeCell ref="O10:P10"/>
    <mergeCell ref="Q10:Q11"/>
    <mergeCell ref="R10:S10"/>
    <mergeCell ref="J9:M9"/>
    <mergeCell ref="N9:P9"/>
    <mergeCell ref="Q9:S9"/>
    <mergeCell ref="K10:M10"/>
    <mergeCell ref="N10:N11"/>
    <mergeCell ref="K1:S1"/>
    <mergeCell ref="K2:S2"/>
    <mergeCell ref="K3:S3"/>
    <mergeCell ref="K4:S4"/>
    <mergeCell ref="A6:S6"/>
    <mergeCell ref="A9:A12"/>
    <mergeCell ref="B9:B12"/>
    <mergeCell ref="C9:C11"/>
    <mergeCell ref="D9:F9"/>
    <mergeCell ref="G9:I9"/>
    <mergeCell ref="D10:D11"/>
    <mergeCell ref="E10:F10"/>
    <mergeCell ref="G10:G11"/>
    <mergeCell ref="H10:I10"/>
  </mergeCells>
  <pageMargins left="0.31496062992125984" right="0.11811023622047245" top="1.1417322834645669" bottom="0.74803149606299213" header="0.51181102362204722" footer="0.31496062992125984"/>
  <pageSetup paperSize="9" scale="70" firstPageNumber="1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zoomScale="66" zoomScaleNormal="66" workbookViewId="0">
      <selection activeCell="K8" sqref="K8:R8"/>
    </sheetView>
  </sheetViews>
  <sheetFormatPr defaultRowHeight="15" x14ac:dyDescent="0.25"/>
  <cols>
    <col min="1" max="1" width="6.42578125" style="82" customWidth="1"/>
    <col min="2" max="2" width="29.42578125" style="84" customWidth="1"/>
    <col min="3" max="3" width="12.85546875" style="82" customWidth="1"/>
    <col min="4" max="4" width="13.140625" style="82" customWidth="1"/>
    <col min="5" max="5" width="12.7109375" style="82" customWidth="1"/>
    <col min="6" max="6" width="12.5703125" style="82" customWidth="1"/>
    <col min="7" max="7" width="11.7109375" style="82" customWidth="1"/>
    <col min="8" max="9" width="12" style="82" customWidth="1"/>
    <col min="10" max="10" width="13.140625" style="82" customWidth="1"/>
    <col min="11" max="11" width="12.28515625" style="82" customWidth="1"/>
    <col min="12" max="12" width="12.5703125" style="82" customWidth="1"/>
    <col min="13" max="13" width="12.140625" style="82" customWidth="1"/>
    <col min="14" max="14" width="12.7109375" style="82" customWidth="1"/>
    <col min="15" max="15" width="13.85546875" style="82" customWidth="1"/>
    <col min="16" max="16" width="14" style="82" customWidth="1"/>
    <col min="17" max="17" width="13.28515625" style="82" customWidth="1"/>
    <col min="18" max="18" width="12" style="82" customWidth="1"/>
    <col min="19" max="16384" width="9.140625" style="82"/>
  </cols>
  <sheetData>
    <row r="1" spans="1:20" ht="27.75" customHeight="1" x14ac:dyDescent="0.3">
      <c r="A1" s="78"/>
      <c r="B1" s="78"/>
      <c r="C1" s="78"/>
      <c r="D1" s="79"/>
      <c r="E1" s="80"/>
      <c r="F1" s="80"/>
      <c r="G1" s="78"/>
      <c r="H1" s="78"/>
      <c r="I1" s="78"/>
      <c r="J1" s="78"/>
      <c r="K1" s="78"/>
      <c r="L1" s="29"/>
      <c r="M1" s="74"/>
      <c r="N1" s="115"/>
      <c r="O1" s="116"/>
      <c r="P1" s="116"/>
      <c r="Q1" s="115"/>
      <c r="R1" s="117" t="s">
        <v>95</v>
      </c>
      <c r="S1" s="81"/>
    </row>
    <row r="2" spans="1:20" ht="24.75" customHeight="1" x14ac:dyDescent="0.25">
      <c r="A2" s="78"/>
      <c r="B2" s="78"/>
      <c r="C2" s="78"/>
      <c r="D2" s="79"/>
      <c r="E2" s="80"/>
      <c r="F2" s="80"/>
      <c r="G2" s="78"/>
      <c r="H2" s="78"/>
      <c r="I2" s="78"/>
      <c r="J2" s="151" t="s">
        <v>112</v>
      </c>
      <c r="K2" s="151"/>
      <c r="L2" s="151"/>
      <c r="M2" s="151"/>
      <c r="N2" s="151"/>
      <c r="O2" s="151"/>
      <c r="P2" s="151"/>
      <c r="Q2" s="151"/>
      <c r="R2" s="151"/>
      <c r="S2" s="83"/>
      <c r="T2" s="78"/>
    </row>
    <row r="3" spans="1:20" ht="26.25" customHeight="1" x14ac:dyDescent="0.3">
      <c r="L3" s="29"/>
      <c r="M3" s="74"/>
      <c r="N3" s="115"/>
      <c r="O3" s="116"/>
      <c r="P3" s="116"/>
      <c r="Q3" s="115"/>
      <c r="R3" s="117" t="s">
        <v>64</v>
      </c>
      <c r="T3" s="83"/>
    </row>
    <row r="4" spans="1:20" ht="22.5" customHeight="1" x14ac:dyDescent="0.3">
      <c r="L4" s="29"/>
      <c r="M4" s="74"/>
      <c r="N4" s="115"/>
      <c r="O4" s="116"/>
      <c r="P4" s="116"/>
      <c r="Q4" s="115"/>
      <c r="R4" s="117" t="s">
        <v>65</v>
      </c>
    </row>
    <row r="5" spans="1:20" ht="22.5" customHeight="1" x14ac:dyDescent="0.25"/>
    <row r="6" spans="1:20" ht="30" customHeight="1" x14ac:dyDescent="0.25">
      <c r="A6" s="154" t="s">
        <v>70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</row>
    <row r="8" spans="1:20" ht="43.5" customHeight="1" x14ac:dyDescent="0.25">
      <c r="A8" s="152" t="s">
        <v>26</v>
      </c>
      <c r="B8" s="153" t="s">
        <v>27</v>
      </c>
      <c r="C8" s="152" t="s">
        <v>69</v>
      </c>
      <c r="D8" s="152"/>
      <c r="E8" s="152"/>
      <c r="F8" s="152"/>
      <c r="G8" s="152"/>
      <c r="H8" s="152"/>
      <c r="I8" s="152"/>
      <c r="J8" s="152"/>
      <c r="K8" s="152" t="s">
        <v>97</v>
      </c>
      <c r="L8" s="152"/>
      <c r="M8" s="152"/>
      <c r="N8" s="152"/>
      <c r="O8" s="152"/>
      <c r="P8" s="152"/>
      <c r="Q8" s="152"/>
      <c r="R8" s="152"/>
    </row>
    <row r="9" spans="1:20" ht="42" customHeight="1" x14ac:dyDescent="0.25">
      <c r="A9" s="152"/>
      <c r="B9" s="153"/>
      <c r="C9" s="98" t="s">
        <v>101</v>
      </c>
      <c r="D9" s="98" t="s">
        <v>102</v>
      </c>
      <c r="E9" s="98" t="s">
        <v>103</v>
      </c>
      <c r="F9" s="98" t="s">
        <v>104</v>
      </c>
      <c r="G9" s="98" t="s">
        <v>105</v>
      </c>
      <c r="H9" s="98" t="s">
        <v>106</v>
      </c>
      <c r="I9" s="98" t="s">
        <v>107</v>
      </c>
      <c r="J9" s="98" t="s">
        <v>47</v>
      </c>
      <c r="K9" s="98" t="s">
        <v>101</v>
      </c>
      <c r="L9" s="98" t="s">
        <v>102</v>
      </c>
      <c r="M9" s="98" t="s">
        <v>103</v>
      </c>
      <c r="N9" s="98" t="s">
        <v>104</v>
      </c>
      <c r="O9" s="98" t="s">
        <v>105</v>
      </c>
      <c r="P9" s="98" t="s">
        <v>106</v>
      </c>
      <c r="Q9" s="98" t="s">
        <v>107</v>
      </c>
      <c r="R9" s="98" t="s">
        <v>47</v>
      </c>
    </row>
    <row r="10" spans="1:20" ht="36" customHeight="1" x14ac:dyDescent="0.25">
      <c r="A10" s="152"/>
      <c r="B10" s="153"/>
      <c r="C10" s="99" t="s">
        <v>24</v>
      </c>
      <c r="D10" s="99" t="s">
        <v>24</v>
      </c>
      <c r="E10" s="99" t="s">
        <v>24</v>
      </c>
      <c r="F10" s="99" t="s">
        <v>24</v>
      </c>
      <c r="G10" s="99" t="s">
        <v>24</v>
      </c>
      <c r="H10" s="99" t="s">
        <v>24</v>
      </c>
      <c r="I10" s="99" t="s">
        <v>24</v>
      </c>
      <c r="J10" s="99" t="s">
        <v>24</v>
      </c>
      <c r="K10" s="99" t="s">
        <v>53</v>
      </c>
      <c r="L10" s="99" t="s">
        <v>53</v>
      </c>
      <c r="M10" s="99" t="s">
        <v>53</v>
      </c>
      <c r="N10" s="99" t="s">
        <v>53</v>
      </c>
      <c r="O10" s="99" t="s">
        <v>53</v>
      </c>
      <c r="P10" s="99" t="s">
        <v>53</v>
      </c>
      <c r="Q10" s="99" t="s">
        <v>53</v>
      </c>
      <c r="R10" s="99" t="s">
        <v>53</v>
      </c>
    </row>
    <row r="11" spans="1:20" ht="18.75" customHeight="1" x14ac:dyDescent="0.25">
      <c r="A11" s="100">
        <v>1</v>
      </c>
      <c r="B11" s="100">
        <v>2</v>
      </c>
      <c r="C11" s="100">
        <v>3</v>
      </c>
      <c r="D11" s="100">
        <v>4</v>
      </c>
      <c r="E11" s="100">
        <v>5</v>
      </c>
      <c r="F11" s="100">
        <v>6</v>
      </c>
      <c r="G11" s="100">
        <v>7</v>
      </c>
      <c r="H11" s="100">
        <v>8</v>
      </c>
      <c r="I11" s="100">
        <v>9</v>
      </c>
      <c r="J11" s="100">
        <v>10</v>
      </c>
      <c r="K11" s="100">
        <v>11</v>
      </c>
      <c r="L11" s="100">
        <v>12</v>
      </c>
      <c r="M11" s="100">
        <v>13</v>
      </c>
      <c r="N11" s="100">
        <v>14</v>
      </c>
      <c r="O11" s="100">
        <v>15</v>
      </c>
      <c r="P11" s="100">
        <v>16</v>
      </c>
      <c r="Q11" s="100">
        <v>17</v>
      </c>
      <c r="R11" s="100">
        <v>18</v>
      </c>
    </row>
    <row r="12" spans="1:20" ht="88.5" customHeight="1" x14ac:dyDescent="0.25">
      <c r="A12" s="101"/>
      <c r="B12" s="102" t="s">
        <v>108</v>
      </c>
      <c r="C12" s="103">
        <v>1054.5</v>
      </c>
      <c r="D12" s="103">
        <f>SUM(D13,D16)</f>
        <v>0</v>
      </c>
      <c r="E12" s="103">
        <f>SUM(E13,E16)</f>
        <v>0</v>
      </c>
      <c r="F12" s="103">
        <f>SUM(F13,F16)</f>
        <v>0</v>
      </c>
      <c r="G12" s="103">
        <f>SUM(G13,G16)</f>
        <v>0</v>
      </c>
      <c r="H12" s="103">
        <f>SUM(H14,H16)</f>
        <v>749.19</v>
      </c>
      <c r="I12" s="103">
        <f>SUM(I13,I16)</f>
        <v>4245.41</v>
      </c>
      <c r="J12" s="103">
        <v>6049.1</v>
      </c>
      <c r="K12" s="104">
        <v>86</v>
      </c>
      <c r="L12" s="105">
        <f t="shared" ref="L12:R12" si="0">SUM(L13,L16)</f>
        <v>0</v>
      </c>
      <c r="M12" s="105">
        <f t="shared" si="0"/>
        <v>0</v>
      </c>
      <c r="N12" s="105">
        <f t="shared" si="0"/>
        <v>0</v>
      </c>
      <c r="O12" s="105">
        <f t="shared" si="0"/>
        <v>0</v>
      </c>
      <c r="P12" s="105">
        <f t="shared" si="0"/>
        <v>33</v>
      </c>
      <c r="Q12" s="105">
        <f t="shared" si="0"/>
        <v>190</v>
      </c>
      <c r="R12" s="104">
        <f t="shared" si="0"/>
        <v>309</v>
      </c>
    </row>
    <row r="13" spans="1:20" ht="122.25" customHeight="1" x14ac:dyDescent="0.25">
      <c r="A13" s="100"/>
      <c r="B13" s="102" t="s">
        <v>111</v>
      </c>
      <c r="C13" s="103">
        <v>0</v>
      </c>
      <c r="D13" s="103">
        <v>0</v>
      </c>
      <c r="E13" s="103">
        <v>0</v>
      </c>
      <c r="F13" s="106">
        <v>0</v>
      </c>
      <c r="G13" s="106">
        <v>0</v>
      </c>
      <c r="H13" s="106">
        <v>749.19</v>
      </c>
      <c r="I13" s="106">
        <v>4245.41</v>
      </c>
      <c r="J13" s="106">
        <v>4994.6000000000004</v>
      </c>
      <c r="K13" s="105">
        <v>86</v>
      </c>
      <c r="L13" s="105">
        <v>0</v>
      </c>
      <c r="M13" s="105">
        <v>0</v>
      </c>
      <c r="N13" s="105">
        <v>0</v>
      </c>
      <c r="O13" s="105">
        <v>0</v>
      </c>
      <c r="P13" s="107">
        <v>33</v>
      </c>
      <c r="Q13" s="107">
        <v>190</v>
      </c>
      <c r="R13" s="108">
        <v>223</v>
      </c>
    </row>
    <row r="14" spans="1:20" ht="49.5" customHeight="1" x14ac:dyDescent="0.25">
      <c r="A14" s="100"/>
      <c r="B14" s="102" t="s">
        <v>99</v>
      </c>
      <c r="C14" s="103" t="str">
        <f t="shared" ref="C14:I14" si="1">IF(COUNTIF(C15:C15,"&lt;&gt;x")&gt;0,SUM(C15:C15),"x")</f>
        <v>x</v>
      </c>
      <c r="D14" s="103" t="str">
        <f t="shared" si="1"/>
        <v>x</v>
      </c>
      <c r="E14" s="103" t="str">
        <f t="shared" si="1"/>
        <v>x</v>
      </c>
      <c r="F14" s="103" t="str">
        <f t="shared" si="1"/>
        <v>x</v>
      </c>
      <c r="G14" s="103" t="str">
        <f t="shared" si="1"/>
        <v>x</v>
      </c>
      <c r="H14" s="103">
        <f t="shared" si="1"/>
        <v>749.19</v>
      </c>
      <c r="I14" s="103">
        <f t="shared" si="1"/>
        <v>4245.41</v>
      </c>
      <c r="J14" s="106">
        <f>SUM(J15:J15)</f>
        <v>4994.6000000000004</v>
      </c>
      <c r="K14" s="109" t="str">
        <f t="shared" ref="K14:Q14" si="2">IF(COUNTIF(K15:K15,"&lt;&gt;x")&gt;0,SUM(K15:K15),"x")</f>
        <v>x</v>
      </c>
      <c r="L14" s="109" t="str">
        <f t="shared" si="2"/>
        <v>x</v>
      </c>
      <c r="M14" s="109" t="str">
        <f t="shared" si="2"/>
        <v>x</v>
      </c>
      <c r="N14" s="109" t="str">
        <f t="shared" si="2"/>
        <v>x</v>
      </c>
      <c r="O14" s="109" t="str">
        <f t="shared" si="2"/>
        <v>x</v>
      </c>
      <c r="P14" s="109">
        <f t="shared" si="2"/>
        <v>33</v>
      </c>
      <c r="Q14" s="109">
        <f t="shared" si="2"/>
        <v>190</v>
      </c>
      <c r="R14" s="110">
        <f>SUM(R15:R15)</f>
        <v>223</v>
      </c>
    </row>
    <row r="15" spans="1:20" ht="112.5" x14ac:dyDescent="0.25">
      <c r="A15" s="100">
        <v>1</v>
      </c>
      <c r="B15" s="89" t="s">
        <v>12</v>
      </c>
      <c r="C15" s="111" t="s">
        <v>98</v>
      </c>
      <c r="D15" s="111" t="s">
        <v>98</v>
      </c>
      <c r="E15" s="111" t="s">
        <v>98</v>
      </c>
      <c r="F15" s="112" t="s">
        <v>98</v>
      </c>
      <c r="G15" s="112" t="s">
        <v>98</v>
      </c>
      <c r="H15" s="112">
        <v>749.19</v>
      </c>
      <c r="I15" s="112">
        <v>4245.41</v>
      </c>
      <c r="J15" s="106">
        <f t="shared" ref="J15" si="3">SUM(C15:I15)</f>
        <v>4994.6000000000004</v>
      </c>
      <c r="K15" s="113" t="s">
        <v>98</v>
      </c>
      <c r="L15" s="113" t="s">
        <v>98</v>
      </c>
      <c r="M15" s="113" t="s">
        <v>98</v>
      </c>
      <c r="N15" s="113" t="s">
        <v>98</v>
      </c>
      <c r="O15" s="113" t="s">
        <v>98</v>
      </c>
      <c r="P15" s="114">
        <v>33</v>
      </c>
      <c r="Q15" s="114">
        <v>190</v>
      </c>
      <c r="R15" s="110">
        <f t="shared" ref="R15" si="4">SUM(K15:Q15)</f>
        <v>223</v>
      </c>
    </row>
    <row r="16" spans="1:20" ht="148.5" customHeight="1" x14ac:dyDescent="0.25">
      <c r="A16" s="100"/>
      <c r="B16" s="102" t="s">
        <v>100</v>
      </c>
      <c r="C16" s="103">
        <f>SUM(C17:C17)</f>
        <v>1054.5</v>
      </c>
      <c r="D16" s="103" t="s">
        <v>98</v>
      </c>
      <c r="E16" s="103" t="s">
        <v>98</v>
      </c>
      <c r="F16" s="106" t="s">
        <v>98</v>
      </c>
      <c r="G16" s="106" t="s">
        <v>98</v>
      </c>
      <c r="H16" s="106" t="s">
        <v>98</v>
      </c>
      <c r="I16" s="106" t="s">
        <v>98</v>
      </c>
      <c r="J16" s="106">
        <f>SUM(J17:J17)</f>
        <v>1054.5</v>
      </c>
      <c r="K16" s="109">
        <f>SUM(K17:K17)</f>
        <v>86</v>
      </c>
      <c r="L16" s="103" t="s">
        <v>98</v>
      </c>
      <c r="M16" s="103" t="s">
        <v>98</v>
      </c>
      <c r="N16" s="106" t="s">
        <v>98</v>
      </c>
      <c r="O16" s="106" t="s">
        <v>98</v>
      </c>
      <c r="P16" s="106" t="s">
        <v>98</v>
      </c>
      <c r="Q16" s="106" t="s">
        <v>98</v>
      </c>
      <c r="R16" s="110">
        <f>SUM(R17:R17)</f>
        <v>86</v>
      </c>
    </row>
    <row r="17" spans="1:18" ht="112.5" x14ac:dyDescent="0.25">
      <c r="A17" s="100">
        <v>1</v>
      </c>
      <c r="B17" s="89" t="s">
        <v>12</v>
      </c>
      <c r="C17" s="111">
        <v>1054.5</v>
      </c>
      <c r="D17" s="111" t="s">
        <v>98</v>
      </c>
      <c r="E17" s="111" t="s">
        <v>98</v>
      </c>
      <c r="F17" s="112" t="s">
        <v>98</v>
      </c>
      <c r="G17" s="112" t="s">
        <v>98</v>
      </c>
      <c r="H17" s="112" t="s">
        <v>98</v>
      </c>
      <c r="I17" s="112" t="s">
        <v>98</v>
      </c>
      <c r="J17" s="106">
        <f t="shared" ref="J17" si="5">SUM(C17:I17)</f>
        <v>1054.5</v>
      </c>
      <c r="K17" s="113">
        <v>86</v>
      </c>
      <c r="L17" s="111" t="s">
        <v>98</v>
      </c>
      <c r="M17" s="111" t="s">
        <v>98</v>
      </c>
      <c r="N17" s="112" t="s">
        <v>98</v>
      </c>
      <c r="O17" s="112" t="s">
        <v>98</v>
      </c>
      <c r="P17" s="112" t="s">
        <v>98</v>
      </c>
      <c r="Q17" s="112" t="s">
        <v>98</v>
      </c>
      <c r="R17" s="110">
        <f t="shared" ref="R17" si="6">SUM(K17:Q17)</f>
        <v>86</v>
      </c>
    </row>
    <row r="18" spans="1:18" ht="27.75" customHeight="1" x14ac:dyDescent="0.25">
      <c r="A18" s="79"/>
      <c r="B18" s="90"/>
      <c r="C18" s="90"/>
      <c r="D18" s="90"/>
      <c r="E18" s="90"/>
      <c r="F18" s="90"/>
      <c r="G18" s="90"/>
      <c r="H18" s="90"/>
      <c r="I18" s="90"/>
      <c r="J18" s="85"/>
      <c r="N18" s="92"/>
      <c r="O18" s="92"/>
      <c r="P18" s="93"/>
      <c r="Q18" s="93"/>
      <c r="R18" s="93"/>
    </row>
    <row r="19" spans="1:18" ht="15" customHeight="1" x14ac:dyDescent="0.25">
      <c r="A19" s="90"/>
      <c r="B19" s="90"/>
      <c r="C19" s="90"/>
      <c r="D19" s="90"/>
      <c r="E19" s="90"/>
      <c r="F19" s="90"/>
      <c r="G19" s="90"/>
      <c r="H19" s="90"/>
      <c r="I19" s="90"/>
      <c r="J19" s="85"/>
      <c r="K19" s="91"/>
      <c r="L19" s="91"/>
      <c r="N19" s="92"/>
      <c r="O19" s="92"/>
      <c r="P19" s="93"/>
      <c r="Q19" s="94"/>
      <c r="R19" s="94"/>
    </row>
    <row r="20" spans="1:18" ht="15" customHeight="1" x14ac:dyDescent="0.25">
      <c r="A20" s="86"/>
      <c r="B20" s="86"/>
      <c r="C20" s="86"/>
      <c r="D20" s="86"/>
      <c r="E20" s="86"/>
      <c r="F20" s="86"/>
      <c r="G20" s="86"/>
      <c r="H20" s="86"/>
      <c r="I20" s="86"/>
      <c r="J20" s="85"/>
      <c r="K20" s="87"/>
      <c r="L20" s="87"/>
      <c r="N20" s="95"/>
      <c r="O20" s="95"/>
      <c r="P20" s="95"/>
      <c r="Q20" s="95"/>
      <c r="R20" s="95"/>
    </row>
    <row r="21" spans="1:18" ht="15" customHeight="1" x14ac:dyDescent="0.25">
      <c r="A21" s="86"/>
      <c r="B21" s="86"/>
      <c r="C21" s="86"/>
      <c r="D21" s="86"/>
      <c r="E21" s="86"/>
      <c r="F21" s="86"/>
      <c r="G21" s="86"/>
      <c r="H21" s="86"/>
      <c r="I21" s="86"/>
      <c r="J21" s="85"/>
      <c r="K21" s="87"/>
      <c r="L21" s="87"/>
      <c r="N21" s="95"/>
      <c r="O21" s="95"/>
      <c r="P21" s="95"/>
      <c r="Q21" s="95"/>
      <c r="R21" s="95"/>
    </row>
    <row r="22" spans="1:18" ht="15" customHeight="1" x14ac:dyDescent="0.25">
      <c r="A22" s="86"/>
      <c r="B22" s="86"/>
      <c r="C22" s="86"/>
      <c r="D22" s="86"/>
      <c r="E22" s="86"/>
      <c r="F22" s="86"/>
      <c r="G22" s="86"/>
      <c r="H22" s="86"/>
      <c r="I22" s="86"/>
      <c r="J22" s="85"/>
      <c r="K22" s="87"/>
      <c r="L22" s="87"/>
      <c r="M22" s="88"/>
      <c r="N22" s="96"/>
      <c r="O22" s="96"/>
      <c r="P22" s="96"/>
      <c r="Q22" s="96"/>
      <c r="R22" s="96"/>
    </row>
    <row r="23" spans="1:18" ht="15" customHeight="1" x14ac:dyDescent="0.25">
      <c r="A23" s="86"/>
      <c r="B23" s="86"/>
      <c r="C23" s="86"/>
      <c r="D23" s="86"/>
      <c r="E23" s="86"/>
      <c r="F23" s="86"/>
      <c r="G23" s="86"/>
      <c r="H23" s="86"/>
      <c r="I23" s="86"/>
      <c r="J23" s="85"/>
      <c r="K23" s="87"/>
      <c r="L23" s="87"/>
      <c r="M23" s="88"/>
      <c r="N23" s="96"/>
      <c r="O23" s="96"/>
      <c r="P23" s="96"/>
      <c r="Q23" s="97"/>
      <c r="R23" s="97"/>
    </row>
  </sheetData>
  <sheetProtection formatCells="0" formatColumns="0" formatRows="0" insertColumns="0" insertRows="0" insertHyperlinks="0" deleteColumns="0" deleteRows="0" sort="0" autoFilter="0" pivotTables="0"/>
  <mergeCells count="6">
    <mergeCell ref="J2:R2"/>
    <mergeCell ref="A8:A10"/>
    <mergeCell ref="B8:B10"/>
    <mergeCell ref="C8:J8"/>
    <mergeCell ref="K8:R8"/>
    <mergeCell ref="A6:R6"/>
  </mergeCells>
  <pageMargins left="0.31496062992125984" right="0.31496062992125984" top="1.1417322834645669" bottom="0.35433070866141736" header="0.51181102362204722" footer="0"/>
  <pageSetup paperSize="9" scale="60" firstPageNumber="20" fitToHeight="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0:K31"/>
  <sheetViews>
    <sheetView workbookViewId="0">
      <selection activeCell="J35" sqref="J35"/>
    </sheetView>
  </sheetViews>
  <sheetFormatPr defaultRowHeight="15" x14ac:dyDescent="0.25"/>
  <cols>
    <col min="1" max="16384" width="9.140625" style="29"/>
  </cols>
  <sheetData>
    <row r="30" spans="2:11" ht="15.75" x14ac:dyDescent="0.25">
      <c r="B30" s="30" t="s">
        <v>66</v>
      </c>
      <c r="C30" s="31"/>
      <c r="D30" s="31"/>
      <c r="E30" s="31"/>
      <c r="F30" s="31"/>
      <c r="G30" s="31"/>
      <c r="H30" s="31"/>
    </row>
    <row r="31" spans="2:11" ht="15.75" x14ac:dyDescent="0.25">
      <c r="B31" s="30" t="s">
        <v>67</v>
      </c>
      <c r="C31" s="31"/>
      <c r="D31" s="31"/>
      <c r="E31" s="31"/>
      <c r="F31" s="31"/>
      <c r="G31" s="31"/>
      <c r="K31" s="32" t="s">
        <v>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приложение 5</vt:lpstr>
      <vt:lpstr>приложение 1 </vt:lpstr>
      <vt:lpstr>приложение 3 </vt:lpstr>
      <vt:lpstr>приложение 2</vt:lpstr>
      <vt:lpstr>приложение 4</vt:lpstr>
      <vt:lpstr>подписи</vt:lpstr>
      <vt:lpstr>'приложение 1 '!Заголовки_для_печати</vt:lpstr>
      <vt:lpstr>'приложение 2'!Заголовки_для_печати</vt:lpstr>
      <vt:lpstr>'приложение 3 '!Заголовки_для_печати</vt:lpstr>
      <vt:lpstr>'приложение 4'!Заголовки_для_печати</vt:lpstr>
      <vt:lpstr>'приложение 5'!Заголовки_для_печати</vt:lpstr>
      <vt:lpstr>'приложение 1 '!Область_печати</vt:lpstr>
      <vt:lpstr>'приложение 2'!Область_печати</vt:lpstr>
      <vt:lpstr>'приложение 3 '!Область_печати</vt:lpstr>
      <vt:lpstr>'приложение 4'!Область_печати</vt:lpstr>
      <vt:lpstr>'приложение 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приложение 1 к МР по подготовке Заявок</dc:title>
  <dc:subject>Подготовка заявок на предоставление финансовой поддержки</dc:subject>
  <dc:creator>emusharapova</dc:creator>
  <cp:keywords>переселение;заявка;финансовая поддержка</cp:keywords>
  <cp:lastModifiedBy>comp</cp:lastModifiedBy>
  <cp:lastPrinted>2019-03-27T08:11:59Z</cp:lastPrinted>
  <dcterms:created xsi:type="dcterms:W3CDTF">2019-02-07T13:12:33Z</dcterms:created>
  <dcterms:modified xsi:type="dcterms:W3CDTF">2019-03-27T08:31:02Z</dcterms:modified>
</cp:coreProperties>
</file>