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'Sheet2'!$A$1:$G$203</definedName>
  </definedNames>
  <calcPr fullCalcOnLoad="1"/>
</workbook>
</file>

<file path=xl/sharedStrings.xml><?xml version="1.0" encoding="utf-8"?>
<sst xmlns="http://schemas.openxmlformats.org/spreadsheetml/2006/main" count="373" uniqueCount="214">
  <si>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</si>
  <si>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</si>
  <si>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</si>
  <si>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</si>
  <si>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</si>
  <si>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</si>
  <si>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</si>
  <si>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</si>
  <si>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</si>
  <si>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</si>
  <si>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</si>
  <si>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</si>
  <si>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</si>
  <si>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</si>
  <si>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</si>
  <si>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</si>
  <si>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</si>
  <si>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</si>
  <si>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</si>
  <si>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</si>
  <si>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</si>
  <si>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</si>
  <si>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</si>
  <si>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</si>
  <si>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</si>
  <si>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</si>
  <si>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</si>
  <si>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</si>
  <si>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</si>
  <si>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</si>
  <si>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</si>
  <si>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</si>
  <si>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</si>
  <si>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</si>
  <si>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</si>
  <si>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</si>
  <si>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</si>
  <si>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</si>
  <si>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</si>
  <si>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</si>
  <si>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</si>
  <si>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</si>
  <si>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</si>
  <si>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</si>
  <si>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</si>
  <si>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</si>
  <si>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</si>
  <si>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</si>
  <si>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</si>
  <si>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</si>
  <si>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</si>
  <si>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</si>
  <si>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</si>
  <si>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</si>
  <si>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</si>
  <si>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</si>
  <si>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</si>
  <si>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</si>
  <si>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</si>
  <si>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</si>
  <si>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</si>
  <si>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</si>
  <si>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</si>
  <si>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</si>
  <si>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</si>
  <si>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</si>
  <si>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</si>
  <si>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</si>
  <si>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</si>
  <si>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</si>
  <si>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</si>
  <si>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</si>
  <si>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</si>
  <si>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</si>
  <si>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</si>
  <si>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</si>
  <si>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</si>
  <si>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</si>
  <si>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</si>
  <si>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</si>
  <si>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</si>
  <si>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</si>
  <si>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</si>
  <si>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</si>
  <si>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</si>
  <si>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</si>
  <si>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</si>
  <si>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</si>
  <si>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</si>
  <si>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</si>
  <si>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</si>
  <si>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</si>
  <si>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</si>
  <si>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</si>
  <si>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</si>
  <si>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</si>
  <si>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</si>
  <si>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</si>
  <si>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</si>
  <si>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</si>
  <si>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</si>
  <si>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</si>
  <si>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</si>
  <si>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</si>
  <si>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</si>
  <si>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</si>
  <si>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</si>
  <si>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</si>
  <si>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</si>
  <si>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</si>
  <si>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</si>
  <si>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</si>
  <si>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</si>
  <si>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</si>
  <si>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</si>
  <si>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</si>
  <si>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</si>
  <si>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</si>
  <si>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</si>
  <si>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</si>
  <si>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</si>
  <si>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</si>
  <si>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</si>
  <si>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</si>
  <si>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</si>
  <si>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</si>
  <si>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</si>
  <si>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</si>
  <si>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</si>
  <si>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</si>
  <si>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</si>
  <si>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</si>
  <si>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</si>
  <si>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</si>
  <si>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</si>
  <si>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</si>
  <si>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</si>
  <si>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</si>
  <si>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</si>
  <si>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</si>
  <si>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</si>
  <si>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</si>
  <si>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</si>
  <si>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</si>
  <si>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</si>
  <si>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</si>
  <si>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</si>
  <si>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</si>
  <si>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</si>
  <si>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</si>
  <si>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</si>
  <si>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</si>
  <si>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</si>
  <si>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</si>
  <si>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</si>
  <si>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</si>
  <si>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</si>
  <si>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</si>
  <si>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</si>
  <si>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</si>
  <si>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</si>
  <si>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</si>
  <si>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</si>
  <si>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</si>
  <si>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</si>
  <si>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</si>
  <si>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</si>
  <si>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</si>
  <si>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</si>
  <si>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</si>
  <si>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</si>
  <si>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</si>
  <si>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</si>
  <si>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</si>
  <si>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</si>
  <si>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</si>
  <si>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</si>
  <si>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</si>
  <si>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</si>
  <si>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</si>
  <si>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</si>
  <si>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</si>
  <si>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</si>
  <si>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</si>
  <si>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</si>
  <si>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</si>
  <si>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</si>
  <si>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</si>
  <si>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</si>
  <si>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</si>
  <si>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</si>
  <si>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</si>
  <si>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</si>
  <si>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</si>
  <si>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</si>
  <si>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</si>
  <si>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</si>
  <si>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</si>
  <si>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</si>
  <si>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</si>
  <si>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</si>
  <si>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</si>
  <si>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</si>
  <si>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</si>
  <si>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</si>
  <si>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</si>
  <si>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</si>
  <si>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</si>
  <si>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</si>
  <si>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</si>
  <si>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</si>
  <si>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 xml:space="preserve">000 0113 0000000000 290     </t>
  </si>
  <si>
    <t>000 00113 0000000000 290</t>
  </si>
  <si>
    <t>на  1 декабря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</si>
</sst>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4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33" fillId="0" borderId="0" xfId="0" applyFont="1" applyAlignment="1">
      <alignment/>
    </xf>
    <xf numFmtId="167" fontId="26" fillId="0" borderId="11" xfId="0" applyNumberFormat="1" applyFont="1" applyFill="1" applyBorder="1" applyAlignment="1">
      <alignment horizontal="right" wrapText="1"/>
    </xf>
    <xf numFmtId="0" fontId="2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6"/>
  <sheetViews>
    <sheetView tabSelected="1" zoomScalePageLayoutView="0" workbookViewId="0" topLeftCell="A128">
      <selection activeCell="F138" sqref="F138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2"/>
      <c r="B1" s="43"/>
      <c r="C1" s="44" t="s">
        <v>29</v>
      </c>
      <c r="D1" s="44"/>
      <c r="E1" s="45"/>
      <c r="F1" s="45"/>
      <c r="G1" s="45"/>
    </row>
    <row r="2" spans="1:7" ht="18.75">
      <c r="A2" s="1"/>
      <c r="C2" s="50" t="s">
        <v>78</v>
      </c>
      <c r="D2" s="50"/>
      <c r="E2" s="50"/>
      <c r="F2" s="50"/>
      <c r="G2" s="50"/>
    </row>
    <row r="3" spans="1:7" ht="15.75">
      <c r="A3" s="42"/>
      <c r="B3" s="43"/>
      <c r="C3" s="46" t="s">
        <v>213</v>
      </c>
      <c r="D3" s="46"/>
      <c r="E3" s="47"/>
      <c r="F3" s="47"/>
      <c r="G3" s="47"/>
    </row>
    <row r="4" spans="1:7" ht="29.25" customHeight="1">
      <c r="A4" s="42" t="s">
        <v>34</v>
      </c>
      <c r="B4" s="43"/>
      <c r="C4" s="48" t="s">
        <v>154</v>
      </c>
      <c r="D4" s="48"/>
      <c r="E4" s="49"/>
      <c r="F4" s="49"/>
      <c r="G4" s="49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D134</f>
        <v>726000</v>
      </c>
      <c r="E6" s="11">
        <f>E7+E16+E21+E33+E42+E111+E114+E117+E127+E134+E138+E151+E160+E165+E176+E120+E31+E12+E131+E146</f>
        <v>201750782.47</v>
      </c>
      <c r="F6" s="11">
        <f>F134</f>
        <v>89.48</v>
      </c>
      <c r="G6" s="11">
        <f>G7+G16+G21+G33+G42+G111+G114+G117+G127+G134+G138+G151+G160+G165+G176+G120+G30+G12+G131+G146</f>
        <v>132676890.58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6781000</v>
      </c>
      <c r="F7" s="11"/>
      <c r="G7" s="41">
        <f>G8+G10</f>
        <v>6032492.6899999995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4548000</v>
      </c>
      <c r="F8" s="14"/>
      <c r="G8" s="14">
        <f>G9</f>
        <v>3845443.34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4548000</v>
      </c>
      <c r="F9" s="14"/>
      <c r="G9" s="14">
        <v>3845443.34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2187049.35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2187049.35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2251000</v>
      </c>
      <c r="F16" s="11"/>
      <c r="G16" s="11">
        <f>G17+G19</f>
        <v>2037558.35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1368000</v>
      </c>
      <c r="F17" s="14"/>
      <c r="G17" s="14">
        <f>G18</f>
        <v>1155192.54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1368000</v>
      </c>
      <c r="F18" s="14"/>
      <c r="G18" s="14">
        <v>1155192.54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883000</v>
      </c>
      <c r="F19" s="14"/>
      <c r="G19" s="14">
        <f>G20</f>
        <v>882365.81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883000</v>
      </c>
      <c r="F20" s="14"/>
      <c r="G20" s="14">
        <v>882365.81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5082306.5200000005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355673.94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355673.94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4726632.58</v>
      </c>
      <c r="H26" s="2"/>
      <c r="IV26">
        <f>SUM(A26:IU26)</f>
        <v>9766635.08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4726632.58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500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500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500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</f>
        <v>1596000</v>
      </c>
      <c r="F33" s="11"/>
      <c r="G33" s="41">
        <f>G34+G36+G38+G40</f>
        <v>1560170.6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106205.55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106205.55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1479000</v>
      </c>
      <c r="F38" s="14"/>
      <c r="G38" s="14">
        <f>G39</f>
        <v>1453965.05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1479000</v>
      </c>
      <c r="F39" s="14"/>
      <c r="G39" s="14">
        <v>1453965.05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 t="s">
        <v>34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E43+E51+E73+E76+E79+E82+E86+E90+E97+E100+E109+E63+E61</f>
        <v>129816632.37</v>
      </c>
      <c r="F42" s="11"/>
      <c r="G42" s="11">
        <f>G43+G51+G73+G76+G79+G82+G86+G90+G97+G100+G109+G63+G61</f>
        <v>80257708.38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386500</v>
      </c>
      <c r="F43" s="11"/>
      <c r="G43" s="11">
        <f>G44+G45+G46+G47+G49+G50+G48</f>
        <v>342165.9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>
        <v>3000</v>
      </c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2350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317565.7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4500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19250.2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3674000</v>
      </c>
      <c r="F51" s="11"/>
      <c r="G51" s="11">
        <f>G52+G53+G54+G55+G56+G57+G59+G60+G58</f>
        <v>3576487.34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269000</v>
      </c>
      <c r="F52" s="14"/>
      <c r="G52" s="14">
        <v>253244.97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620000</v>
      </c>
      <c r="F54" s="14"/>
      <c r="G54" s="14">
        <v>618829.85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78000</v>
      </c>
      <c r="F55" s="14"/>
      <c r="G55" s="14">
        <v>77580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355000</v>
      </c>
      <c r="F56" s="14"/>
      <c r="G56" s="14">
        <v>301032.68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1600000</v>
      </c>
      <c r="F57" s="14"/>
      <c r="G57" s="14">
        <v>1580032.5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50000</v>
      </c>
      <c r="F58" s="14"/>
      <c r="G58" s="14">
        <v>49266.21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192000</v>
      </c>
      <c r="F59" s="14"/>
      <c r="G59" s="14">
        <v>191491.16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510000</v>
      </c>
      <c r="F60" s="14"/>
      <c r="G60" s="14">
        <v>505009.97</v>
      </c>
      <c r="H60" s="2"/>
    </row>
    <row r="61" spans="1:8" ht="16.5" customHeight="1">
      <c r="A61" s="12"/>
      <c r="B61" s="28" t="s">
        <v>195</v>
      </c>
      <c r="C61" s="10" t="s">
        <v>167</v>
      </c>
      <c r="D61" s="13"/>
      <c r="E61" s="11">
        <f>E62</f>
        <v>53000</v>
      </c>
      <c r="F61" s="11"/>
      <c r="G61" s="11">
        <f>G62</f>
        <v>53000</v>
      </c>
      <c r="H61" s="2"/>
    </row>
    <row r="62" spans="1:8" ht="16.5" customHeight="1">
      <c r="A62" s="12"/>
      <c r="B62" s="28" t="s">
        <v>211</v>
      </c>
      <c r="C62" s="13" t="s">
        <v>146</v>
      </c>
      <c r="D62" s="13"/>
      <c r="E62" s="14">
        <v>53000</v>
      </c>
      <c r="F62" s="14"/>
      <c r="G62" s="14">
        <v>53000</v>
      </c>
      <c r="H62" s="2"/>
    </row>
    <row r="63" spans="1:8" ht="38.25" customHeight="1">
      <c r="A63" s="12"/>
      <c r="B63" s="27" t="s">
        <v>171</v>
      </c>
      <c r="C63" s="10" t="s">
        <v>173</v>
      </c>
      <c r="D63" s="10"/>
      <c r="E63" s="11">
        <f>E64+E65+E66+E67+E68+E69+E70+E71+E72</f>
        <v>8000</v>
      </c>
      <c r="F63" s="11"/>
      <c r="G63" s="11">
        <f>G69+G70</f>
        <v>6480</v>
      </c>
      <c r="H63" s="2"/>
    </row>
    <row r="64" spans="1:8" ht="16.5" customHeight="1">
      <c r="A64" s="12"/>
      <c r="B64" s="28" t="s">
        <v>175</v>
      </c>
      <c r="C64" s="13" t="s">
        <v>138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176</v>
      </c>
      <c r="C65" s="13" t="s">
        <v>139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177</v>
      </c>
      <c r="C66" s="13" t="s">
        <v>140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178</v>
      </c>
      <c r="C67" s="13" t="s">
        <v>142</v>
      </c>
      <c r="D67" s="13"/>
      <c r="E67" s="14"/>
      <c r="F67" s="14"/>
      <c r="G67" s="14"/>
      <c r="H67" s="2"/>
    </row>
    <row r="68" spans="1:8" ht="16.5" customHeight="1">
      <c r="A68" s="12"/>
      <c r="B68" s="28" t="s">
        <v>179</v>
      </c>
      <c r="C68" s="13" t="s">
        <v>141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180</v>
      </c>
      <c r="C69" s="13" t="s">
        <v>143</v>
      </c>
      <c r="D69" s="13"/>
      <c r="E69" s="14">
        <v>8000</v>
      </c>
      <c r="F69" s="14"/>
      <c r="G69" s="14">
        <v>6480</v>
      </c>
      <c r="H69" s="2"/>
    </row>
    <row r="70" spans="1:8" ht="16.5" customHeight="1">
      <c r="A70" s="12"/>
      <c r="B70" s="28" t="s">
        <v>181</v>
      </c>
      <c r="C70" s="13" t="s">
        <v>146</v>
      </c>
      <c r="D70" s="13"/>
      <c r="E70" s="14"/>
      <c r="F70" s="14"/>
      <c r="G70" s="14"/>
      <c r="H70" s="2"/>
    </row>
    <row r="71" spans="1:8" ht="16.5" customHeight="1">
      <c r="A71" s="12"/>
      <c r="B71" s="28" t="s">
        <v>182</v>
      </c>
      <c r="C71" s="13" t="s">
        <v>144</v>
      </c>
      <c r="D71" s="13"/>
      <c r="E71" s="14"/>
      <c r="F71" s="14"/>
      <c r="G71" s="14"/>
      <c r="H71" s="2"/>
    </row>
    <row r="72" spans="1:8" ht="16.5" customHeight="1">
      <c r="A72" s="12"/>
      <c r="B72" s="28" t="s">
        <v>183</v>
      </c>
      <c r="C72" s="13" t="s">
        <v>145</v>
      </c>
      <c r="D72" s="13"/>
      <c r="E72" s="14"/>
      <c r="F72" s="14"/>
      <c r="G72" s="14"/>
      <c r="H72" s="2"/>
    </row>
    <row r="73" spans="1:8" s="4" customFormat="1" ht="48.75" customHeight="1">
      <c r="A73" s="9">
        <v>2.31</v>
      </c>
      <c r="B73" s="27" t="s">
        <v>44</v>
      </c>
      <c r="C73" s="10" t="s">
        <v>1</v>
      </c>
      <c r="D73" s="10"/>
      <c r="E73" s="11">
        <f>E74+E75</f>
        <v>0</v>
      </c>
      <c r="F73" s="11"/>
      <c r="G73" s="11">
        <f>G74+G75</f>
        <v>0</v>
      </c>
      <c r="H73" s="3"/>
    </row>
    <row r="74" spans="1:8" ht="16.5" customHeight="1">
      <c r="A74" s="12"/>
      <c r="B74" s="28" t="s">
        <v>97</v>
      </c>
      <c r="C74" s="13" t="s">
        <v>141</v>
      </c>
      <c r="D74" s="13"/>
      <c r="E74" s="14"/>
      <c r="F74" s="14"/>
      <c r="G74" s="14"/>
      <c r="H74" s="2"/>
    </row>
    <row r="75" spans="1:8" ht="17.25" customHeight="1">
      <c r="A75" s="12"/>
      <c r="B75" s="28" t="s">
        <v>98</v>
      </c>
      <c r="C75" s="13" t="s">
        <v>143</v>
      </c>
      <c r="D75" s="13"/>
      <c r="E75" s="14"/>
      <c r="F75" s="14"/>
      <c r="G75" s="14"/>
      <c r="H75" s="2"/>
    </row>
    <row r="76" spans="1:8" s="4" customFormat="1" ht="25.5" customHeight="1">
      <c r="A76" s="9">
        <v>2.44</v>
      </c>
      <c r="B76" s="27" t="s">
        <v>19</v>
      </c>
      <c r="C76" s="10" t="s">
        <v>28</v>
      </c>
      <c r="D76" s="10"/>
      <c r="E76" s="11">
        <f>E77+E78</f>
        <v>20593562.38</v>
      </c>
      <c r="F76" s="11"/>
      <c r="G76" s="11">
        <f>G77+G78</f>
        <v>15855697.15</v>
      </c>
      <c r="H76" s="3"/>
    </row>
    <row r="77" spans="1:8" ht="18" customHeight="1">
      <c r="A77" s="12"/>
      <c r="B77" s="28" t="s">
        <v>99</v>
      </c>
      <c r="C77" s="13" t="s">
        <v>141</v>
      </c>
      <c r="D77" s="13"/>
      <c r="E77" s="14">
        <v>20398562.38</v>
      </c>
      <c r="F77" s="14"/>
      <c r="G77" s="14">
        <v>15661464.15</v>
      </c>
      <c r="H77" s="2"/>
    </row>
    <row r="78" spans="1:8" ht="17.25" customHeight="1">
      <c r="A78" s="12"/>
      <c r="B78" s="28" t="s">
        <v>100</v>
      </c>
      <c r="C78" s="13" t="s">
        <v>143</v>
      </c>
      <c r="D78" s="13"/>
      <c r="E78" s="14">
        <v>195000</v>
      </c>
      <c r="F78" s="14"/>
      <c r="G78" s="14">
        <v>194233</v>
      </c>
      <c r="H78" s="2"/>
    </row>
    <row r="79" spans="1:8" s="4" customFormat="1" ht="33" customHeight="1">
      <c r="A79" s="9">
        <v>2.47</v>
      </c>
      <c r="B79" s="27" t="s">
        <v>11</v>
      </c>
      <c r="C79" s="10" t="s">
        <v>35</v>
      </c>
      <c r="D79" s="10"/>
      <c r="E79" s="11">
        <f>E81+E80</f>
        <v>2474601.99</v>
      </c>
      <c r="F79" s="11"/>
      <c r="G79" s="11">
        <f>G80+G81</f>
        <v>2471011.27</v>
      </c>
      <c r="H79" s="3"/>
    </row>
    <row r="80" spans="1:8" s="4" customFormat="1" ht="25.5" customHeight="1">
      <c r="A80" s="9"/>
      <c r="B80" s="28" t="s">
        <v>157</v>
      </c>
      <c r="C80" s="13" t="s">
        <v>141</v>
      </c>
      <c r="D80" s="13"/>
      <c r="E80" s="31">
        <v>109957.99</v>
      </c>
      <c r="F80" s="31"/>
      <c r="G80" s="31">
        <v>108283.94</v>
      </c>
      <c r="H80" s="3"/>
    </row>
    <row r="81" spans="1:8" ht="19.5" customHeight="1">
      <c r="A81" s="12"/>
      <c r="B81" s="28" t="s">
        <v>101</v>
      </c>
      <c r="C81" s="13" t="s">
        <v>143</v>
      </c>
      <c r="D81" s="13"/>
      <c r="E81" s="31">
        <v>2364644</v>
      </c>
      <c r="F81" s="31"/>
      <c r="G81" s="31">
        <v>2362727.33</v>
      </c>
      <c r="H81" s="2"/>
    </row>
    <row r="82" spans="1:8" s="4" customFormat="1" ht="25.5" customHeight="1">
      <c r="A82" s="9">
        <v>2.48</v>
      </c>
      <c r="B82" s="27" t="s">
        <v>4</v>
      </c>
      <c r="C82" s="10" t="s">
        <v>16</v>
      </c>
      <c r="D82" s="10"/>
      <c r="E82" s="40">
        <f>E83+E84+E85</f>
        <v>493000</v>
      </c>
      <c r="F82" s="40"/>
      <c r="G82" s="40">
        <f>G83+G84+G85</f>
        <v>92714.76</v>
      </c>
      <c r="H82" s="39"/>
    </row>
    <row r="83" spans="1:7" ht="17.25" customHeight="1">
      <c r="A83" s="12"/>
      <c r="B83" s="28" t="s">
        <v>102</v>
      </c>
      <c r="C83" s="13" t="s">
        <v>141</v>
      </c>
      <c r="D83" s="13"/>
      <c r="E83" s="31">
        <v>53000</v>
      </c>
      <c r="F83" s="31"/>
      <c r="G83" s="31">
        <v>48919.2</v>
      </c>
    </row>
    <row r="84" spans="1:8" ht="17.25" customHeight="1">
      <c r="A84" s="12"/>
      <c r="B84" s="28" t="s">
        <v>103</v>
      </c>
      <c r="C84" s="13" t="s">
        <v>143</v>
      </c>
      <c r="D84" s="13"/>
      <c r="E84" s="31">
        <v>440000</v>
      </c>
      <c r="F84" s="31"/>
      <c r="G84" s="31">
        <v>43795.56</v>
      </c>
      <c r="H84" s="2"/>
    </row>
    <row r="85" spans="1:8" ht="18" customHeight="1">
      <c r="A85" s="12"/>
      <c r="B85" s="28" t="s">
        <v>120</v>
      </c>
      <c r="C85" s="13" t="s">
        <v>146</v>
      </c>
      <c r="D85" s="13"/>
      <c r="E85" s="31"/>
      <c r="F85" s="31"/>
      <c r="G85" s="31"/>
      <c r="H85" s="2"/>
    </row>
    <row r="86" spans="1:8" s="4" customFormat="1" ht="25.5" customHeight="1">
      <c r="A86" s="9">
        <v>2.49</v>
      </c>
      <c r="B86" s="27" t="s">
        <v>12</v>
      </c>
      <c r="C86" s="10" t="s">
        <v>14</v>
      </c>
      <c r="D86" s="10"/>
      <c r="E86" s="11">
        <f>E87+E88+E89</f>
        <v>1580000</v>
      </c>
      <c r="F86" s="11"/>
      <c r="G86" s="11">
        <f>G87+G88+G89</f>
        <v>1402415.29</v>
      </c>
      <c r="H86" s="3"/>
    </row>
    <row r="87" spans="1:8" ht="15" customHeight="1">
      <c r="A87" s="12"/>
      <c r="B87" s="28" t="s">
        <v>104</v>
      </c>
      <c r="C87" s="13" t="s">
        <v>141</v>
      </c>
      <c r="D87" s="13"/>
      <c r="E87" s="14">
        <v>1580000</v>
      </c>
      <c r="F87" s="14"/>
      <c r="G87" s="14">
        <v>1402415.29</v>
      </c>
      <c r="H87" s="2"/>
    </row>
    <row r="88" spans="1:8" ht="18.75" customHeight="1">
      <c r="A88" s="12"/>
      <c r="B88" s="28" t="s">
        <v>105</v>
      </c>
      <c r="C88" s="13" t="s">
        <v>143</v>
      </c>
      <c r="D88" s="13"/>
      <c r="E88" s="14"/>
      <c r="F88" s="14"/>
      <c r="G88" s="14"/>
      <c r="H88" s="2"/>
    </row>
    <row r="89" spans="1:8" ht="24.75" customHeight="1">
      <c r="A89" s="12"/>
      <c r="B89" s="28" t="s">
        <v>121</v>
      </c>
      <c r="C89" s="13" t="s">
        <v>144</v>
      </c>
      <c r="D89" s="13"/>
      <c r="E89" s="14"/>
      <c r="F89" s="14"/>
      <c r="G89" s="14"/>
      <c r="H89" s="2"/>
    </row>
    <row r="90" spans="1:8" s="4" customFormat="1" ht="25.5" customHeight="1">
      <c r="A90" s="9">
        <v>2.5</v>
      </c>
      <c r="B90" s="27" t="s">
        <v>32</v>
      </c>
      <c r="C90" s="10" t="s">
        <v>37</v>
      </c>
      <c r="D90" s="10"/>
      <c r="E90" s="11">
        <f>E91+E92+E93+E94+E95+E96</f>
        <v>94059968</v>
      </c>
      <c r="F90" s="11"/>
      <c r="G90" s="11">
        <f>G91+G92+G93+G94+G95+G96</f>
        <v>50089391.79</v>
      </c>
      <c r="H90" s="3"/>
    </row>
    <row r="91" spans="1:8" ht="35.25" customHeight="1">
      <c r="A91" s="12"/>
      <c r="B91" s="28" t="s">
        <v>122</v>
      </c>
      <c r="C91" s="13" t="s">
        <v>139</v>
      </c>
      <c r="D91" s="13"/>
      <c r="E91" s="14"/>
      <c r="F91" s="14"/>
      <c r="G91" s="14"/>
      <c r="H91" s="2"/>
    </row>
    <row r="92" spans="1:8" ht="18.75" customHeight="1">
      <c r="A92" s="12"/>
      <c r="B92" s="28" t="s">
        <v>107</v>
      </c>
      <c r="C92" s="13" t="s">
        <v>140</v>
      </c>
      <c r="D92" s="13"/>
      <c r="E92" s="14">
        <v>9560968</v>
      </c>
      <c r="F92" s="14"/>
      <c r="G92" s="14">
        <v>7622939.65</v>
      </c>
      <c r="H92" s="2"/>
    </row>
    <row r="93" spans="1:8" ht="17.25" customHeight="1">
      <c r="A93" s="12"/>
      <c r="B93" s="28" t="s">
        <v>106</v>
      </c>
      <c r="C93" s="13" t="s">
        <v>141</v>
      </c>
      <c r="D93" s="13"/>
      <c r="E93" s="14">
        <v>83784000</v>
      </c>
      <c r="F93" s="14"/>
      <c r="G93" s="14">
        <v>41751725.78</v>
      </c>
      <c r="H93" s="2"/>
    </row>
    <row r="94" spans="1:8" ht="20.25" customHeight="1">
      <c r="A94" s="12"/>
      <c r="B94" s="28" t="s">
        <v>108</v>
      </c>
      <c r="C94" s="13" t="s">
        <v>143</v>
      </c>
      <c r="D94" s="13"/>
      <c r="E94" s="14">
        <v>715000</v>
      </c>
      <c r="F94" s="14"/>
      <c r="G94" s="14">
        <v>714726.36</v>
      </c>
      <c r="H94" s="2"/>
    </row>
    <row r="95" spans="1:8" ht="20.25" customHeight="1">
      <c r="A95" s="12"/>
      <c r="B95" s="28" t="s">
        <v>123</v>
      </c>
      <c r="C95" s="13" t="s">
        <v>144</v>
      </c>
      <c r="D95" s="13"/>
      <c r="E95" s="14"/>
      <c r="F95" s="14"/>
      <c r="G95" s="14"/>
      <c r="H95" s="2"/>
    </row>
    <row r="96" spans="1:8" ht="20.25" customHeight="1">
      <c r="A96" s="12"/>
      <c r="B96" s="28" t="s">
        <v>124</v>
      </c>
      <c r="C96" s="13" t="s">
        <v>145</v>
      </c>
      <c r="D96" s="13"/>
      <c r="E96" s="14"/>
      <c r="F96" s="14"/>
      <c r="G96" s="14"/>
      <c r="H96" s="2"/>
    </row>
    <row r="97" spans="1:8" s="4" customFormat="1" ht="31.5" customHeight="1">
      <c r="A97" s="9">
        <v>2.52</v>
      </c>
      <c r="B97" s="27" t="s">
        <v>8</v>
      </c>
      <c r="C97" s="10" t="s">
        <v>26</v>
      </c>
      <c r="D97" s="10"/>
      <c r="E97" s="11">
        <f>E98+E99</f>
        <v>0</v>
      </c>
      <c r="F97" s="11"/>
      <c r="G97" s="11">
        <f>G98+G99</f>
        <v>0</v>
      </c>
      <c r="H97" s="3"/>
    </row>
    <row r="98" spans="1:8" ht="17.25" customHeight="1">
      <c r="A98" s="12"/>
      <c r="B98" s="28" t="s">
        <v>109</v>
      </c>
      <c r="C98" s="13" t="s">
        <v>141</v>
      </c>
      <c r="D98" s="13"/>
      <c r="E98" s="14"/>
      <c r="F98" s="14"/>
      <c r="G98" s="14"/>
      <c r="H98" s="2"/>
    </row>
    <row r="99" spans="1:8" ht="17.25" customHeight="1">
      <c r="A99" s="12"/>
      <c r="B99" s="28" t="s">
        <v>110</v>
      </c>
      <c r="C99" s="13" t="s">
        <v>143</v>
      </c>
      <c r="D99" s="13"/>
      <c r="E99" s="14"/>
      <c r="F99" s="14"/>
      <c r="G99" s="14"/>
      <c r="H99" s="2"/>
    </row>
    <row r="100" spans="1:8" s="4" customFormat="1" ht="25.5" customHeight="1">
      <c r="A100" s="9">
        <v>2.66</v>
      </c>
      <c r="B100" s="27" t="s">
        <v>27</v>
      </c>
      <c r="C100" s="10" t="s">
        <v>43</v>
      </c>
      <c r="D100" s="10"/>
      <c r="E100" s="11">
        <f>E101+E103+E104+E105+E107+E108+E102+E106</f>
        <v>6494000</v>
      </c>
      <c r="F100" s="11"/>
      <c r="G100" s="11">
        <f>G101+G103+G104+G105+G107+G108+G102+G106</f>
        <v>6368344.88</v>
      </c>
      <c r="H100" s="3"/>
    </row>
    <row r="101" spans="1:8" ht="18" customHeight="1">
      <c r="A101" s="12"/>
      <c r="B101" s="28" t="s">
        <v>111</v>
      </c>
      <c r="C101" s="13" t="s">
        <v>138</v>
      </c>
      <c r="D101" s="13"/>
      <c r="E101" s="14">
        <v>57000</v>
      </c>
      <c r="F101" s="14"/>
      <c r="G101" s="14">
        <v>49237.72</v>
      </c>
      <c r="H101" s="2"/>
    </row>
    <row r="102" spans="1:8" ht="18" customHeight="1">
      <c r="A102" s="12"/>
      <c r="B102" s="28" t="s">
        <v>155</v>
      </c>
      <c r="C102" s="13" t="s">
        <v>139</v>
      </c>
      <c r="D102" s="13"/>
      <c r="E102" s="14"/>
      <c r="F102" s="14"/>
      <c r="G102" s="14"/>
      <c r="H102" s="2"/>
    </row>
    <row r="103" spans="1:8" ht="18" customHeight="1">
      <c r="A103" s="12"/>
      <c r="B103" s="28" t="s">
        <v>112</v>
      </c>
      <c r="C103" s="13" t="s">
        <v>140</v>
      </c>
      <c r="D103" s="13"/>
      <c r="E103" s="14">
        <v>554000</v>
      </c>
      <c r="F103" s="14"/>
      <c r="G103" s="14">
        <v>474987.06</v>
      </c>
      <c r="H103" s="2"/>
    </row>
    <row r="104" spans="1:8" ht="20.25" customHeight="1">
      <c r="A104" s="12"/>
      <c r="B104" s="28" t="s">
        <v>113</v>
      </c>
      <c r="C104" s="13" t="s">
        <v>141</v>
      </c>
      <c r="D104" s="13"/>
      <c r="E104" s="14">
        <v>3941000</v>
      </c>
      <c r="F104" s="14"/>
      <c r="G104" s="14">
        <v>3939837.02</v>
      </c>
      <c r="H104" s="2"/>
    </row>
    <row r="105" spans="1:8" ht="19.5" customHeight="1">
      <c r="A105" s="12"/>
      <c r="B105" s="28" t="s">
        <v>114</v>
      </c>
      <c r="C105" s="13" t="s">
        <v>143</v>
      </c>
      <c r="D105" s="13"/>
      <c r="E105" s="14">
        <v>1678000</v>
      </c>
      <c r="F105" s="14"/>
      <c r="G105" s="14">
        <v>1641559.04</v>
      </c>
      <c r="H105" s="2"/>
    </row>
    <row r="106" spans="1:8" ht="19.5" customHeight="1">
      <c r="A106" s="12"/>
      <c r="B106" s="28" t="s">
        <v>134</v>
      </c>
      <c r="C106" s="13" t="s">
        <v>146</v>
      </c>
      <c r="D106" s="13"/>
      <c r="E106" s="14">
        <v>32000</v>
      </c>
      <c r="F106" s="14"/>
      <c r="G106" s="14">
        <v>31871.2</v>
      </c>
      <c r="H106" s="2"/>
    </row>
    <row r="107" spans="1:8" ht="18.75" customHeight="1">
      <c r="A107" s="12"/>
      <c r="B107" s="28" t="s">
        <v>115</v>
      </c>
      <c r="C107" s="13" t="s">
        <v>144</v>
      </c>
      <c r="D107" s="13"/>
      <c r="E107" s="14">
        <v>98000</v>
      </c>
      <c r="F107" s="14"/>
      <c r="G107" s="14">
        <v>97847.04</v>
      </c>
      <c r="H107" s="2"/>
    </row>
    <row r="108" spans="1:8" ht="18.75" customHeight="1">
      <c r="A108" s="12"/>
      <c r="B108" s="28" t="s">
        <v>116</v>
      </c>
      <c r="C108" s="13" t="s">
        <v>145</v>
      </c>
      <c r="D108" s="13"/>
      <c r="E108" s="14">
        <v>134000</v>
      </c>
      <c r="F108" s="14"/>
      <c r="G108" s="14">
        <v>133005.8</v>
      </c>
      <c r="H108" s="2"/>
    </row>
    <row r="109" spans="1:8" s="4" customFormat="1" ht="25.5" customHeight="1">
      <c r="A109" s="9">
        <v>2.86</v>
      </c>
      <c r="B109" s="27" t="s">
        <v>24</v>
      </c>
      <c r="C109" s="10" t="s">
        <v>40</v>
      </c>
      <c r="D109" s="10"/>
      <c r="E109" s="11">
        <f>E110</f>
        <v>0</v>
      </c>
      <c r="F109" s="11"/>
      <c r="G109" s="11">
        <f>G110</f>
        <v>0</v>
      </c>
      <c r="H109" s="3"/>
    </row>
    <row r="110" spans="1:8" ht="18" customHeight="1">
      <c r="A110" s="12"/>
      <c r="B110" s="28" t="s">
        <v>125</v>
      </c>
      <c r="C110" s="13" t="s">
        <v>143</v>
      </c>
      <c r="D110" s="13"/>
      <c r="E110" s="14"/>
      <c r="F110" s="14"/>
      <c r="G110" s="14"/>
      <c r="H110" s="2"/>
    </row>
    <row r="111" spans="1:8" ht="33" customHeight="1">
      <c r="A111" s="12"/>
      <c r="B111" s="27" t="s">
        <v>53</v>
      </c>
      <c r="C111" s="10" t="s">
        <v>67</v>
      </c>
      <c r="D111" s="10"/>
      <c r="E111" s="11">
        <f>E112</f>
        <v>700000</v>
      </c>
      <c r="F111" s="11"/>
      <c r="G111" s="11">
        <f>G112</f>
        <v>663099.8</v>
      </c>
      <c r="H111" s="2"/>
    </row>
    <row r="112" spans="1:8" s="7" customFormat="1" ht="19.5" customHeight="1">
      <c r="A112" s="12">
        <v>2.79</v>
      </c>
      <c r="B112" s="28" t="s">
        <v>31</v>
      </c>
      <c r="C112" s="13" t="s">
        <v>34</v>
      </c>
      <c r="D112" s="13"/>
      <c r="E112" s="14">
        <f>E113</f>
        <v>700000</v>
      </c>
      <c r="F112" s="14"/>
      <c r="G112" s="14">
        <f>G113</f>
        <v>663099.8</v>
      </c>
      <c r="H112" s="2"/>
    </row>
    <row r="113" spans="1:8" ht="36.75" customHeight="1">
      <c r="A113" s="12"/>
      <c r="B113" s="28" t="s">
        <v>126</v>
      </c>
      <c r="C113" s="13" t="s">
        <v>147</v>
      </c>
      <c r="D113" s="13"/>
      <c r="E113" s="14">
        <v>700000</v>
      </c>
      <c r="F113" s="14"/>
      <c r="G113" s="14">
        <v>663099.8</v>
      </c>
      <c r="H113" s="2"/>
    </row>
    <row r="114" spans="1:8" ht="38.25" customHeight="1">
      <c r="A114" s="12"/>
      <c r="B114" s="27" t="s">
        <v>190</v>
      </c>
      <c r="C114" s="10" t="s">
        <v>191</v>
      </c>
      <c r="D114" s="10"/>
      <c r="E114" s="11">
        <f>E115</f>
        <v>110000</v>
      </c>
      <c r="F114" s="11"/>
      <c r="G114" s="11">
        <f>G115</f>
        <v>110000</v>
      </c>
      <c r="H114" s="2"/>
    </row>
    <row r="115" spans="1:8" s="7" customFormat="1" ht="17.25" customHeight="1">
      <c r="A115" s="12">
        <v>2.81</v>
      </c>
      <c r="B115" s="28" t="s">
        <v>6</v>
      </c>
      <c r="C115" s="13" t="s">
        <v>13</v>
      </c>
      <c r="D115" s="13"/>
      <c r="E115" s="14">
        <f>E116</f>
        <v>110000</v>
      </c>
      <c r="F115" s="14"/>
      <c r="G115" s="14">
        <f>G116</f>
        <v>110000</v>
      </c>
      <c r="H115" s="2"/>
    </row>
    <row r="116" spans="1:8" ht="16.5" customHeight="1">
      <c r="A116" s="12"/>
      <c r="B116" s="28" t="s">
        <v>127</v>
      </c>
      <c r="C116" s="13" t="s">
        <v>148</v>
      </c>
      <c r="D116" s="13"/>
      <c r="E116" s="14">
        <v>110000</v>
      </c>
      <c r="F116" s="14"/>
      <c r="G116" s="14">
        <v>110000</v>
      </c>
      <c r="H116" s="2"/>
    </row>
    <row r="117" spans="1:8" ht="48.75" customHeight="1">
      <c r="A117" s="12"/>
      <c r="B117" s="27" t="s">
        <v>54</v>
      </c>
      <c r="C117" s="10" t="s">
        <v>68</v>
      </c>
      <c r="D117" s="10"/>
      <c r="E117" s="11">
        <f>E118</f>
        <v>17486650.1</v>
      </c>
      <c r="F117" s="11"/>
      <c r="G117" s="11">
        <f>G118</f>
        <v>4840510.06</v>
      </c>
      <c r="H117" s="2"/>
    </row>
    <row r="118" spans="1:8" s="7" customFormat="1" ht="15.75" customHeight="1">
      <c r="A118" s="12">
        <v>2.48</v>
      </c>
      <c r="B118" s="28" t="s">
        <v>4</v>
      </c>
      <c r="C118" s="13" t="s">
        <v>16</v>
      </c>
      <c r="D118" s="13"/>
      <c r="E118" s="14">
        <f>E119</f>
        <v>17486650.1</v>
      </c>
      <c r="F118" s="14"/>
      <c r="G118" s="14">
        <f>G119</f>
        <v>4840510.06</v>
      </c>
      <c r="H118" s="2"/>
    </row>
    <row r="119" spans="1:8" ht="18" customHeight="1">
      <c r="A119" s="12"/>
      <c r="B119" s="28" t="s">
        <v>128</v>
      </c>
      <c r="C119" s="13" t="s">
        <v>144</v>
      </c>
      <c r="D119" s="13"/>
      <c r="E119" s="14">
        <v>17486650.1</v>
      </c>
      <c r="F119" s="14"/>
      <c r="G119" s="14">
        <v>4840510.06</v>
      </c>
      <c r="H119" s="2"/>
    </row>
    <row r="120" spans="1:8" ht="49.5" customHeight="1">
      <c r="A120" s="12"/>
      <c r="B120" s="27" t="s">
        <v>151</v>
      </c>
      <c r="C120" s="10" t="s">
        <v>152</v>
      </c>
      <c r="D120" s="10"/>
      <c r="E120" s="11">
        <f>E125+E123+E121</f>
        <v>4800000</v>
      </c>
      <c r="F120" s="11"/>
      <c r="G120" s="11">
        <f>G121+G123+G125</f>
        <v>0</v>
      </c>
      <c r="H120" s="2"/>
    </row>
    <row r="121" spans="1:8" ht="18" customHeight="1">
      <c r="A121" s="12">
        <v>2.48</v>
      </c>
      <c r="B121" s="28" t="s">
        <v>4</v>
      </c>
      <c r="C121" s="13" t="s">
        <v>16</v>
      </c>
      <c r="D121" s="13"/>
      <c r="E121" s="14">
        <f>E122</f>
        <v>4800000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128</v>
      </c>
      <c r="C122" s="13" t="s">
        <v>144</v>
      </c>
      <c r="D122" s="13"/>
      <c r="E122" s="14">
        <v>4800000</v>
      </c>
      <c r="F122" s="14"/>
      <c r="G122" s="14"/>
      <c r="H122" s="2"/>
    </row>
    <row r="123" spans="1:8" ht="18" customHeight="1">
      <c r="A123" s="12"/>
      <c r="B123" s="28" t="s">
        <v>32</v>
      </c>
      <c r="C123" s="13" t="s">
        <v>37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123</v>
      </c>
      <c r="C124" s="13" t="s">
        <v>144</v>
      </c>
      <c r="D124" s="13"/>
      <c r="E124" s="14"/>
      <c r="F124" s="14"/>
      <c r="G124" s="14"/>
      <c r="H124" s="2"/>
    </row>
    <row r="125" spans="1:8" ht="27" customHeight="1">
      <c r="A125" s="12"/>
      <c r="B125" s="28" t="s">
        <v>8</v>
      </c>
      <c r="C125" s="13" t="s">
        <v>26</v>
      </c>
      <c r="D125" s="13"/>
      <c r="E125" s="14">
        <f>E126</f>
        <v>0</v>
      </c>
      <c r="F125" s="14"/>
      <c r="G125" s="14">
        <f>G126</f>
        <v>0</v>
      </c>
      <c r="H125" s="2"/>
    </row>
    <row r="126" spans="1:8" ht="18" customHeight="1">
      <c r="A126" s="12"/>
      <c r="B126" s="28" t="s">
        <v>153</v>
      </c>
      <c r="C126" s="13" t="s">
        <v>144</v>
      </c>
      <c r="D126" s="13"/>
      <c r="E126" s="14"/>
      <c r="F126" s="14"/>
      <c r="G126" s="14"/>
      <c r="H126" s="2"/>
    </row>
    <row r="127" spans="1:8" ht="79.5" customHeight="1">
      <c r="A127" s="12"/>
      <c r="B127" s="27" t="s">
        <v>55</v>
      </c>
      <c r="C127" s="10" t="s">
        <v>69</v>
      </c>
      <c r="D127" s="10"/>
      <c r="E127" s="11">
        <f>E128</f>
        <v>0</v>
      </c>
      <c r="F127" s="11"/>
      <c r="G127" s="11">
        <f>G128</f>
        <v>0</v>
      </c>
      <c r="H127" s="2"/>
    </row>
    <row r="128" spans="1:8" s="7" customFormat="1" ht="17.25" customHeight="1">
      <c r="A128" s="15">
        <v>2.5</v>
      </c>
      <c r="B128" s="28" t="s">
        <v>32</v>
      </c>
      <c r="C128" s="13" t="s">
        <v>37</v>
      </c>
      <c r="D128" s="13"/>
      <c r="E128" s="14">
        <f>E130</f>
        <v>0</v>
      </c>
      <c r="F128" s="14"/>
      <c r="G128" s="14">
        <f>G130</f>
        <v>0</v>
      </c>
      <c r="H128" s="2"/>
    </row>
    <row r="129" spans="1:8" ht="15.75" hidden="1">
      <c r="A129" s="12"/>
      <c r="B129" s="28"/>
      <c r="C129" s="13"/>
      <c r="D129" s="13"/>
      <c r="E129" s="14"/>
      <c r="F129" s="14"/>
      <c r="G129" s="14"/>
      <c r="H129" s="2"/>
    </row>
    <row r="130" spans="1:8" ht="36.75" customHeight="1">
      <c r="A130" s="12"/>
      <c r="B130" s="28" t="s">
        <v>129</v>
      </c>
      <c r="C130" s="13" t="s">
        <v>149</v>
      </c>
      <c r="D130" s="13"/>
      <c r="E130" s="14"/>
      <c r="F130" s="14"/>
      <c r="G130" s="14"/>
      <c r="H130" s="2"/>
    </row>
    <row r="131" spans="1:8" ht="38.25" customHeight="1">
      <c r="A131" s="12"/>
      <c r="B131" s="27" t="s">
        <v>210</v>
      </c>
      <c r="C131" s="10" t="s">
        <v>188</v>
      </c>
      <c r="D131" s="13"/>
      <c r="E131" s="11">
        <f>E132</f>
        <v>60000</v>
      </c>
      <c r="F131" s="11"/>
      <c r="G131" s="11">
        <f>G132</f>
        <v>60000</v>
      </c>
      <c r="H131" s="2"/>
    </row>
    <row r="132" spans="1:8" ht="36.75" customHeight="1">
      <c r="A132" s="12"/>
      <c r="B132" s="28" t="s">
        <v>193</v>
      </c>
      <c r="C132" s="13" t="s">
        <v>189</v>
      </c>
      <c r="D132" s="13"/>
      <c r="E132" s="14">
        <f>E133</f>
        <v>60000</v>
      </c>
      <c r="F132" s="14"/>
      <c r="G132" s="14">
        <f>G133</f>
        <v>60000</v>
      </c>
      <c r="H132" s="2"/>
    </row>
    <row r="133" spans="1:8" ht="36.75" customHeight="1">
      <c r="A133" s="12"/>
      <c r="B133" s="28" t="s">
        <v>192</v>
      </c>
      <c r="C133" s="13" t="s">
        <v>188</v>
      </c>
      <c r="D133" s="13"/>
      <c r="E133" s="14">
        <v>60000</v>
      </c>
      <c r="F133" s="14"/>
      <c r="G133" s="14">
        <v>60000</v>
      </c>
      <c r="H133" s="2"/>
    </row>
    <row r="134" spans="1:8" ht="18.75" customHeight="1">
      <c r="A134" s="12"/>
      <c r="B134" s="27" t="s">
        <v>56</v>
      </c>
      <c r="C134" s="10" t="s">
        <v>70</v>
      </c>
      <c r="D134" s="29">
        <f>D135</f>
        <v>726000</v>
      </c>
      <c r="E134" s="11">
        <f>E135</f>
        <v>945000</v>
      </c>
      <c r="F134" s="11">
        <f>F135</f>
        <v>89.48</v>
      </c>
      <c r="G134" s="11">
        <f>G135</f>
        <v>421395.21</v>
      </c>
      <c r="H134" s="2"/>
    </row>
    <row r="135" spans="1:8" s="7" customFormat="1" ht="36" customHeight="1">
      <c r="A135" s="12">
        <v>2.94</v>
      </c>
      <c r="B135" s="28" t="s">
        <v>20</v>
      </c>
      <c r="C135" s="13" t="s">
        <v>30</v>
      </c>
      <c r="D135" s="30">
        <f>D137</f>
        <v>726000</v>
      </c>
      <c r="E135" s="14">
        <f>E137</f>
        <v>945000</v>
      </c>
      <c r="F135" s="14">
        <f>F137</f>
        <v>89.48</v>
      </c>
      <c r="G135" s="14">
        <f>G137</f>
        <v>421395.21</v>
      </c>
      <c r="H135" s="2"/>
    </row>
    <row r="136" spans="1:8" ht="15.75" hidden="1">
      <c r="A136" s="12"/>
      <c r="B136" s="27"/>
      <c r="C136" s="13"/>
      <c r="D136" s="30"/>
      <c r="E136" s="14"/>
      <c r="F136" s="14"/>
      <c r="G136" s="14"/>
      <c r="H136" s="2"/>
    </row>
    <row r="137" spans="1:8" ht="17.25" customHeight="1">
      <c r="A137" s="12"/>
      <c r="B137" s="28" t="s">
        <v>130</v>
      </c>
      <c r="C137" s="13" t="s">
        <v>150</v>
      </c>
      <c r="D137" s="30">
        <v>726000</v>
      </c>
      <c r="E137" s="14">
        <v>945000</v>
      </c>
      <c r="F137" s="14">
        <v>89.48</v>
      </c>
      <c r="G137" s="14">
        <v>421395.21</v>
      </c>
      <c r="H137" s="2"/>
    </row>
    <row r="138" spans="1:8" ht="81" customHeight="1">
      <c r="A138" s="12"/>
      <c r="B138" s="27" t="s">
        <v>60</v>
      </c>
      <c r="C138" s="10" t="s">
        <v>71</v>
      </c>
      <c r="D138" s="10"/>
      <c r="E138" s="11">
        <f>E141+E144+E139</f>
        <v>21487000</v>
      </c>
      <c r="F138" s="11"/>
      <c r="G138" s="11">
        <f>G141+G144+G139</f>
        <v>21324530.03</v>
      </c>
      <c r="H138" s="2"/>
    </row>
    <row r="139" spans="1:8" ht="45" customHeight="1">
      <c r="A139" s="12"/>
      <c r="B139" s="28" t="s">
        <v>195</v>
      </c>
      <c r="C139" s="10" t="s">
        <v>167</v>
      </c>
      <c r="D139" s="13"/>
      <c r="E139" s="11">
        <f>E140</f>
        <v>0</v>
      </c>
      <c r="F139" s="11"/>
      <c r="G139" s="11">
        <f>G140</f>
        <v>0</v>
      </c>
      <c r="H139" s="2"/>
    </row>
    <row r="140" spans="1:8" ht="42" customHeight="1">
      <c r="A140" s="12"/>
      <c r="B140" s="28" t="s">
        <v>194</v>
      </c>
      <c r="C140" s="13" t="s">
        <v>149</v>
      </c>
      <c r="D140" s="13"/>
      <c r="E140" s="14"/>
      <c r="F140" s="14"/>
      <c r="G140" s="14"/>
      <c r="H140" s="2"/>
    </row>
    <row r="141" spans="1:8" s="7" customFormat="1" ht="19.5" customHeight="1">
      <c r="A141" s="12">
        <v>2.48</v>
      </c>
      <c r="B141" s="28" t="s">
        <v>4</v>
      </c>
      <c r="C141" s="13" t="s">
        <v>16</v>
      </c>
      <c r="D141" s="13"/>
      <c r="E141" s="14">
        <f>E143</f>
        <v>0</v>
      </c>
      <c r="F141" s="14"/>
      <c r="G141" s="14">
        <f>G143</f>
        <v>0</v>
      </c>
      <c r="H141" s="2"/>
    </row>
    <row r="142" spans="1:8" ht="15.75" hidden="1">
      <c r="A142" s="12"/>
      <c r="B142" s="27"/>
      <c r="C142" s="13"/>
      <c r="D142" s="13"/>
      <c r="E142" s="14"/>
      <c r="F142" s="14"/>
      <c r="G142" s="14"/>
      <c r="H142" s="2"/>
    </row>
    <row r="143" spans="1:8" ht="50.25" customHeight="1">
      <c r="A143" s="12"/>
      <c r="B143" s="28" t="s">
        <v>166</v>
      </c>
      <c r="C143" s="13" t="s">
        <v>149</v>
      </c>
      <c r="D143" s="13"/>
      <c r="E143" s="14"/>
      <c r="F143" s="14"/>
      <c r="G143" s="14"/>
      <c r="H143" s="2"/>
    </row>
    <row r="144" spans="1:8" ht="34.5" customHeight="1">
      <c r="A144" s="12"/>
      <c r="B144" s="28" t="s">
        <v>32</v>
      </c>
      <c r="C144" s="13" t="s">
        <v>37</v>
      </c>
      <c r="D144" s="13"/>
      <c r="E144" s="14">
        <f>E145</f>
        <v>21487000</v>
      </c>
      <c r="F144" s="14"/>
      <c r="G144" s="14">
        <f>G145</f>
        <v>21324530.03</v>
      </c>
      <c r="H144" s="2"/>
    </row>
    <row r="145" spans="1:8" ht="34.5" customHeight="1">
      <c r="A145" s="12"/>
      <c r="B145" s="28" t="s">
        <v>129</v>
      </c>
      <c r="C145" s="13" t="s">
        <v>149</v>
      </c>
      <c r="D145" s="13"/>
      <c r="E145" s="14">
        <v>21487000</v>
      </c>
      <c r="F145" s="14"/>
      <c r="G145" s="14">
        <v>21324530.03</v>
      </c>
      <c r="H145" s="2"/>
    </row>
    <row r="146" spans="1:8" ht="34.5" customHeight="1">
      <c r="A146" s="12"/>
      <c r="B146" s="27" t="s">
        <v>170</v>
      </c>
      <c r="C146" s="10" t="s">
        <v>168</v>
      </c>
      <c r="D146" s="10"/>
      <c r="E146" s="11">
        <f>E147+E149</f>
        <v>1051000</v>
      </c>
      <c r="F146" s="11"/>
      <c r="G146" s="11">
        <f>G147+G149</f>
        <v>1050090.23</v>
      </c>
      <c r="H146" s="2"/>
    </row>
    <row r="147" spans="1:8" ht="34.5" customHeight="1">
      <c r="A147" s="12"/>
      <c r="B147" s="28" t="s">
        <v>209</v>
      </c>
      <c r="C147" s="10" t="s">
        <v>16</v>
      </c>
      <c r="D147" s="10"/>
      <c r="E147" s="11">
        <f>E148</f>
        <v>951000</v>
      </c>
      <c r="F147" s="11"/>
      <c r="G147" s="11">
        <f>G148</f>
        <v>950090.23</v>
      </c>
      <c r="H147" s="2"/>
    </row>
    <row r="148" spans="1:8" ht="34.5" customHeight="1">
      <c r="A148" s="12"/>
      <c r="B148" s="28" t="s">
        <v>209</v>
      </c>
      <c r="C148" s="13" t="s">
        <v>146</v>
      </c>
      <c r="D148" s="13"/>
      <c r="E148" s="31">
        <v>951000</v>
      </c>
      <c r="F148" s="31"/>
      <c r="G148" s="31">
        <v>950090.23</v>
      </c>
      <c r="H148" s="2"/>
    </row>
    <row r="149" spans="1:8" ht="34.5" customHeight="1">
      <c r="A149" s="12"/>
      <c r="B149" s="28" t="s">
        <v>212</v>
      </c>
      <c r="C149" s="10" t="s">
        <v>167</v>
      </c>
      <c r="D149" s="13"/>
      <c r="E149" s="31">
        <f>E150</f>
        <v>100000</v>
      </c>
      <c r="F149" s="31"/>
      <c r="G149" s="31">
        <f>G150</f>
        <v>100000</v>
      </c>
      <c r="H149" s="2"/>
    </row>
    <row r="150" spans="1:8" ht="34.5" customHeight="1">
      <c r="A150" s="12"/>
      <c r="B150" s="28" t="s">
        <v>212</v>
      </c>
      <c r="C150" s="13" t="s">
        <v>146</v>
      </c>
      <c r="D150" s="13"/>
      <c r="E150" s="31">
        <v>100000</v>
      </c>
      <c r="F150" s="31"/>
      <c r="G150" s="31">
        <v>100000</v>
      </c>
      <c r="H150" s="2"/>
    </row>
    <row r="151" spans="1:8" ht="35.25" customHeight="1">
      <c r="A151" s="12"/>
      <c r="B151" s="27" t="s">
        <v>57</v>
      </c>
      <c r="C151" s="10" t="s">
        <v>72</v>
      </c>
      <c r="D151" s="10"/>
      <c r="E151" s="11">
        <f>E152+E154+E156+E158</f>
        <v>2000</v>
      </c>
      <c r="F151" s="11"/>
      <c r="G151" s="11">
        <f>G152+G154+G156+G158</f>
        <v>1626</v>
      </c>
      <c r="H151" s="2"/>
    </row>
    <row r="152" spans="1:8" s="7" customFormat="1" ht="67.5" customHeight="1">
      <c r="A152" s="12">
        <v>2.5</v>
      </c>
      <c r="B152" s="28" t="s">
        <v>22</v>
      </c>
      <c r="C152" s="13" t="s">
        <v>10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5" customHeight="1">
      <c r="A153" s="12"/>
      <c r="B153" s="28" t="s">
        <v>131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2.58</v>
      </c>
      <c r="B154" s="28" t="s">
        <v>36</v>
      </c>
      <c r="C154" s="13" t="s">
        <v>38</v>
      </c>
      <c r="D154" s="13"/>
      <c r="E154" s="14">
        <f>E155</f>
        <v>0</v>
      </c>
      <c r="F154" s="14"/>
      <c r="G154" s="14">
        <f>G155</f>
        <v>0</v>
      </c>
      <c r="H154" s="2"/>
    </row>
    <row r="155" spans="1:8" ht="16.5" customHeight="1">
      <c r="A155" s="12"/>
      <c r="B155" s="28" t="s">
        <v>132</v>
      </c>
      <c r="C155" s="13" t="s">
        <v>146</v>
      </c>
      <c r="D155" s="13"/>
      <c r="E155" s="14"/>
      <c r="F155" s="14"/>
      <c r="G155" s="14"/>
      <c r="H155" s="2"/>
    </row>
    <row r="156" spans="1:8" s="7" customFormat="1" ht="15.75" customHeight="1">
      <c r="A156" s="12">
        <v>2.59</v>
      </c>
      <c r="B156" s="28" t="s">
        <v>41</v>
      </c>
      <c r="C156" s="13" t="s">
        <v>17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7.25" customHeight="1">
      <c r="A157" s="12"/>
      <c r="B157" s="28" t="s">
        <v>133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8" customHeight="1">
      <c r="A158" s="12">
        <v>2.66</v>
      </c>
      <c r="B158" s="28" t="s">
        <v>27</v>
      </c>
      <c r="C158" s="13" t="s">
        <v>43</v>
      </c>
      <c r="D158" s="13"/>
      <c r="E158" s="14">
        <f>E159</f>
        <v>2000</v>
      </c>
      <c r="F158" s="14"/>
      <c r="G158" s="14">
        <f>G159</f>
        <v>1626</v>
      </c>
      <c r="H158" s="2"/>
    </row>
    <row r="159" spans="1:8" ht="18" customHeight="1">
      <c r="A159" s="12"/>
      <c r="B159" s="28" t="s">
        <v>134</v>
      </c>
      <c r="C159" s="13" t="s">
        <v>146</v>
      </c>
      <c r="D159" s="13"/>
      <c r="E159" s="14">
        <v>2000</v>
      </c>
      <c r="F159" s="14"/>
      <c r="G159" s="14">
        <v>1626</v>
      </c>
      <c r="H159" s="2"/>
    </row>
    <row r="160" spans="1:8" ht="18" customHeight="1">
      <c r="A160" s="12"/>
      <c r="B160" s="27" t="s">
        <v>58</v>
      </c>
      <c r="C160" s="10" t="s">
        <v>73</v>
      </c>
      <c r="D160" s="10"/>
      <c r="E160" s="11">
        <f>E161+E163</f>
        <v>0</v>
      </c>
      <c r="F160" s="11"/>
      <c r="G160" s="11">
        <f>G161+G163</f>
        <v>0</v>
      </c>
      <c r="H160" s="2"/>
    </row>
    <row r="161" spans="1:8" s="7" customFormat="1" ht="66.75" customHeight="1">
      <c r="A161" s="12">
        <v>2.5</v>
      </c>
      <c r="B161" s="28" t="s">
        <v>22</v>
      </c>
      <c r="C161" s="13" t="s">
        <v>10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28" t="s">
        <v>131</v>
      </c>
      <c r="C162" s="13" t="s">
        <v>146</v>
      </c>
      <c r="D162" s="13"/>
      <c r="E162" s="14"/>
      <c r="F162" s="14"/>
      <c r="G162" s="14"/>
      <c r="H162" s="2"/>
    </row>
    <row r="163" spans="1:8" s="7" customFormat="1" ht="16.5" customHeight="1">
      <c r="A163" s="12">
        <v>2.66</v>
      </c>
      <c r="B163" s="28" t="s">
        <v>27</v>
      </c>
      <c r="C163" s="13" t="s">
        <v>43</v>
      </c>
      <c r="D163" s="13"/>
      <c r="E163" s="14">
        <f>E164</f>
        <v>0</v>
      </c>
      <c r="F163" s="14"/>
      <c r="G163" s="14">
        <f>G164</f>
        <v>0</v>
      </c>
      <c r="H163" s="2"/>
    </row>
    <row r="164" spans="1:8" ht="18" customHeight="1">
      <c r="A164" s="12"/>
      <c r="B164" s="28" t="s">
        <v>134</v>
      </c>
      <c r="C164" s="13" t="s">
        <v>146</v>
      </c>
      <c r="D164" s="13"/>
      <c r="E164" s="14"/>
      <c r="F164" s="14"/>
      <c r="G164" s="14"/>
      <c r="H164" s="2"/>
    </row>
    <row r="165" spans="1:8" ht="16.5" customHeight="1">
      <c r="A165" s="12"/>
      <c r="B165" s="27" t="s">
        <v>59</v>
      </c>
      <c r="C165" s="10" t="s">
        <v>74</v>
      </c>
      <c r="D165" s="10"/>
      <c r="E165" s="11">
        <f>E168+E172+E166+E174+E171</f>
        <v>9237500</v>
      </c>
      <c r="F165" s="11"/>
      <c r="G165" s="11">
        <f>G168+G172+G166+G174+G171</f>
        <v>9234902.71</v>
      </c>
      <c r="H165" s="2"/>
    </row>
    <row r="166" spans="1:8" ht="69" customHeight="1">
      <c r="A166" s="12"/>
      <c r="B166" s="28" t="s">
        <v>161</v>
      </c>
      <c r="C166" s="13" t="s">
        <v>33</v>
      </c>
      <c r="D166" s="13"/>
      <c r="E166" s="14">
        <f>E167</f>
        <v>500</v>
      </c>
      <c r="F166" s="14"/>
      <c r="G166" s="14">
        <f>G167</f>
        <v>285.6</v>
      </c>
      <c r="H166" s="2"/>
    </row>
    <row r="167" spans="1:8" ht="16.5" customHeight="1">
      <c r="A167" s="12"/>
      <c r="B167" s="28" t="s">
        <v>162</v>
      </c>
      <c r="C167" s="13" t="s">
        <v>146</v>
      </c>
      <c r="D167" s="13"/>
      <c r="E167" s="14">
        <v>500</v>
      </c>
      <c r="F167" s="14"/>
      <c r="G167" s="14">
        <v>285.6</v>
      </c>
      <c r="H167" s="2"/>
    </row>
    <row r="168" spans="1:8" s="7" customFormat="1" ht="64.5" customHeight="1">
      <c r="A168" s="12">
        <v>2.5</v>
      </c>
      <c r="B168" s="28" t="s">
        <v>22</v>
      </c>
      <c r="C168" s="13" t="s">
        <v>10</v>
      </c>
      <c r="D168" s="13"/>
      <c r="E168" s="14">
        <f>E169</f>
        <v>172000</v>
      </c>
      <c r="F168" s="14"/>
      <c r="G168" s="14">
        <f>G169</f>
        <v>171700</v>
      </c>
      <c r="H168" s="2"/>
    </row>
    <row r="169" spans="1:8" ht="16.5" customHeight="1">
      <c r="A169" s="12"/>
      <c r="B169" s="28" t="s">
        <v>131</v>
      </c>
      <c r="C169" s="13" t="s">
        <v>146</v>
      </c>
      <c r="D169" s="13"/>
      <c r="E169" s="14">
        <v>172000</v>
      </c>
      <c r="F169" s="14"/>
      <c r="G169" s="14">
        <v>171700</v>
      </c>
      <c r="H169" s="2"/>
    </row>
    <row r="170" spans="1:8" ht="16.5" customHeight="1">
      <c r="A170" s="12"/>
      <c r="B170" s="28" t="s">
        <v>209</v>
      </c>
      <c r="C170" s="10" t="s">
        <v>16</v>
      </c>
      <c r="D170" s="13"/>
      <c r="E170" s="14">
        <f>E171</f>
        <v>9063000</v>
      </c>
      <c r="F170" s="14"/>
      <c r="G170" s="14">
        <f>G171</f>
        <v>9062332.5</v>
      </c>
      <c r="H170" s="2"/>
    </row>
    <row r="171" spans="1:8" ht="16.5" customHeight="1">
      <c r="A171" s="12"/>
      <c r="B171" s="28" t="s">
        <v>209</v>
      </c>
      <c r="C171" s="13" t="s">
        <v>146</v>
      </c>
      <c r="D171" s="13"/>
      <c r="E171" s="14">
        <v>9063000</v>
      </c>
      <c r="F171" s="14"/>
      <c r="G171" s="14">
        <v>9062332.5</v>
      </c>
      <c r="H171" s="2"/>
    </row>
    <row r="172" spans="1:8" s="7" customFormat="1" ht="17.25" customHeight="1">
      <c r="A172" s="12">
        <v>2.66</v>
      </c>
      <c r="B172" s="28" t="s">
        <v>27</v>
      </c>
      <c r="C172" s="13" t="s">
        <v>43</v>
      </c>
      <c r="D172" s="13"/>
      <c r="E172" s="14">
        <f>E173</f>
        <v>1000</v>
      </c>
      <c r="F172" s="14"/>
      <c r="G172" s="14">
        <f>G173</f>
        <v>3.5</v>
      </c>
      <c r="H172" s="2"/>
    </row>
    <row r="173" spans="1:8" ht="15.75" customHeight="1">
      <c r="A173" s="12"/>
      <c r="B173" s="28" t="s">
        <v>134</v>
      </c>
      <c r="C173" s="13" t="s">
        <v>146</v>
      </c>
      <c r="D173" s="13"/>
      <c r="E173" s="14">
        <v>1000</v>
      </c>
      <c r="F173" s="14"/>
      <c r="G173" s="14">
        <v>3.5</v>
      </c>
      <c r="H173" s="2"/>
    </row>
    <row r="174" spans="1:8" ht="15.75" customHeight="1">
      <c r="A174" s="12"/>
      <c r="B174" s="28" t="s">
        <v>169</v>
      </c>
      <c r="C174" s="13" t="s">
        <v>167</v>
      </c>
      <c r="D174" s="13"/>
      <c r="E174" s="14">
        <f>E175</f>
        <v>1000</v>
      </c>
      <c r="F174" s="14"/>
      <c r="G174" s="14">
        <f>G175</f>
        <v>581.11</v>
      </c>
      <c r="H174" s="2"/>
    </row>
    <row r="175" spans="1:8" ht="15.75" customHeight="1">
      <c r="A175" s="12"/>
      <c r="B175" s="28" t="s">
        <v>169</v>
      </c>
      <c r="C175" s="13" t="s">
        <v>146</v>
      </c>
      <c r="D175" s="13"/>
      <c r="E175" s="14">
        <v>1000</v>
      </c>
      <c r="F175" s="14"/>
      <c r="G175" s="14">
        <v>581.11</v>
      </c>
      <c r="H175" s="2"/>
    </row>
    <row r="176" spans="1:8" ht="16.5" customHeight="1">
      <c r="A176" s="12"/>
      <c r="B176" s="27" t="s">
        <v>61</v>
      </c>
      <c r="C176" s="10" t="s">
        <v>75</v>
      </c>
      <c r="D176" s="10"/>
      <c r="E176" s="11">
        <f>E177</f>
        <v>0</v>
      </c>
      <c r="F176" s="11"/>
      <c r="G176" s="11">
        <f>G177</f>
        <v>0</v>
      </c>
      <c r="H176" s="2"/>
    </row>
    <row r="177" spans="1:8" ht="15.75" customHeight="1">
      <c r="A177" s="12">
        <v>2.12</v>
      </c>
      <c r="B177" s="28" t="s">
        <v>5</v>
      </c>
      <c r="C177" s="13" t="s">
        <v>2</v>
      </c>
      <c r="D177" s="13"/>
      <c r="E177" s="14">
        <f>E178</f>
        <v>0</v>
      </c>
      <c r="F177" s="14"/>
      <c r="G177" s="14">
        <f>G178</f>
        <v>0</v>
      </c>
      <c r="H177" s="2"/>
    </row>
    <row r="178" spans="1:8" ht="18.75" customHeight="1">
      <c r="A178" s="12"/>
      <c r="B178" s="28" t="s">
        <v>135</v>
      </c>
      <c r="C178" s="13" t="s">
        <v>146</v>
      </c>
      <c r="D178" s="13"/>
      <c r="E178" s="14"/>
      <c r="F178" s="14"/>
      <c r="G178" s="14"/>
      <c r="H178" s="2"/>
    </row>
    <row r="179" spans="1:8" s="4" customFormat="1" ht="30.75" customHeight="1">
      <c r="A179" s="9" t="s">
        <v>23</v>
      </c>
      <c r="B179" s="27" t="s">
        <v>15</v>
      </c>
      <c r="C179" s="10" t="s">
        <v>9</v>
      </c>
      <c r="D179" s="32">
        <v>96726132.37</v>
      </c>
      <c r="E179" s="33">
        <v>3209000</v>
      </c>
      <c r="F179" s="34">
        <v>88110345.9</v>
      </c>
      <c r="G179" s="33">
        <v>42898107.97</v>
      </c>
      <c r="H179" s="3"/>
    </row>
    <row r="180" spans="1:7" ht="37.5" customHeight="1">
      <c r="A180" s="53" t="s">
        <v>160</v>
      </c>
      <c r="B180" s="54"/>
      <c r="C180" s="54"/>
      <c r="D180" s="17"/>
      <c r="E180" s="16" t="s">
        <v>34</v>
      </c>
      <c r="F180" s="16" t="s">
        <v>34</v>
      </c>
      <c r="G180" s="17"/>
    </row>
    <row r="181" spans="1:7" ht="93.75" customHeight="1">
      <c r="A181" s="53"/>
      <c r="B181" s="54"/>
      <c r="C181" s="54"/>
      <c r="D181" s="17"/>
      <c r="E181" s="18"/>
      <c r="F181" s="18"/>
      <c r="G181" s="17"/>
    </row>
    <row r="182" spans="1:7" ht="379.5" customHeight="1">
      <c r="A182" s="16"/>
      <c r="B182" s="17"/>
      <c r="C182" s="17"/>
      <c r="D182" s="17"/>
      <c r="E182" s="16"/>
      <c r="F182" s="16"/>
      <c r="G182" s="17"/>
    </row>
    <row r="183" spans="1:7" ht="15">
      <c r="A183" s="5"/>
      <c r="C183" s="21">
        <v>211</v>
      </c>
      <c r="D183" s="21"/>
      <c r="E183" s="22">
        <f>E9+E27+E25+E11</f>
        <v>12207000</v>
      </c>
      <c r="F183" s="22"/>
      <c r="G183" s="23">
        <f>G9+G25+G27+G11</f>
        <v>11114799.209999999</v>
      </c>
    </row>
    <row r="184" spans="1:7" ht="14.25">
      <c r="A184" s="1"/>
      <c r="C184" s="21">
        <v>212</v>
      </c>
      <c r="D184" s="21"/>
      <c r="E184" s="25">
        <f>E32+E14</f>
        <v>1000</v>
      </c>
      <c r="F184" s="25"/>
      <c r="G184" s="24">
        <f>G32+G14</f>
        <v>500</v>
      </c>
    </row>
    <row r="185" spans="1:7" ht="14.25">
      <c r="A185" s="6"/>
      <c r="C185" s="21">
        <v>213</v>
      </c>
      <c r="D185" s="21"/>
      <c r="E185" s="22">
        <f>E18+E37+E39+E20</f>
        <v>3847000</v>
      </c>
      <c r="F185" s="22"/>
      <c r="G185" s="23">
        <f>G18+G37+G39+G20</f>
        <v>3597728.95</v>
      </c>
    </row>
    <row r="186" spans="3:7" ht="12.75">
      <c r="C186">
        <v>221</v>
      </c>
      <c r="E186" s="19">
        <f>E52+E44+E101</f>
        <v>333000</v>
      </c>
      <c r="F186" s="19"/>
      <c r="G186" s="19">
        <f>G101+G52+G44</f>
        <v>305482.69</v>
      </c>
    </row>
    <row r="187" spans="3:7" ht="12.75">
      <c r="C187">
        <v>222</v>
      </c>
      <c r="E187" s="19">
        <f>E102+E91+E53+E15</f>
        <v>0</v>
      </c>
      <c r="F187" s="19"/>
      <c r="G187" s="19">
        <f>G102+G91+G53+G15</f>
        <v>0</v>
      </c>
    </row>
    <row r="188" spans="3:7" ht="12.75">
      <c r="C188">
        <v>223</v>
      </c>
      <c r="E188" s="19">
        <f>E103+E92+E54</f>
        <v>10734968</v>
      </c>
      <c r="F188" s="19"/>
      <c r="G188" s="19">
        <f>G103+G92+G54</f>
        <v>8716756.56</v>
      </c>
    </row>
    <row r="189" spans="3:7" ht="12.75">
      <c r="C189">
        <v>224</v>
      </c>
      <c r="E189" s="20">
        <f>E55</f>
        <v>78000</v>
      </c>
      <c r="F189" s="20"/>
      <c r="G189" s="20">
        <f>G55</f>
        <v>77580</v>
      </c>
    </row>
    <row r="190" spans="3:7" ht="12.75">
      <c r="C190">
        <v>225</v>
      </c>
      <c r="E190" s="19">
        <f>E104+E93+E87+E83+E80+E77+E56+E46+E68</f>
        <v>110226520.36999999</v>
      </c>
      <c r="F190" s="19"/>
      <c r="G190" s="19">
        <f>G104+G93+G87+G83+G80+G77+G56+G46+G68</f>
        <v>63216028.06</v>
      </c>
    </row>
    <row r="191" spans="3:7" ht="12.75">
      <c r="C191">
        <v>226</v>
      </c>
      <c r="E191" s="19">
        <f>E105+E94+E88+E84+E78+E57+E47+E81+E69</f>
        <v>7345644</v>
      </c>
      <c r="F191" s="19"/>
      <c r="G191" s="19">
        <f>G105+G94+G88+G84+G81+G78+G57+G47+G69</f>
        <v>6861119.49</v>
      </c>
    </row>
    <row r="192" spans="3:7" ht="12.75">
      <c r="C192">
        <v>231</v>
      </c>
      <c r="E192" s="20">
        <f>E137</f>
        <v>945000</v>
      </c>
      <c r="F192" s="20"/>
      <c r="G192" s="20">
        <f>G137</f>
        <v>421395.21</v>
      </c>
    </row>
    <row r="193" spans="3:7" ht="12.75">
      <c r="C193">
        <v>241</v>
      </c>
      <c r="E193" s="20">
        <f>E145+E143+E140</f>
        <v>21487000</v>
      </c>
      <c r="F193" s="20"/>
      <c r="G193" s="20">
        <f>G145+G143+G140</f>
        <v>21324530.03</v>
      </c>
    </row>
    <row r="194" spans="3:7" ht="12.75">
      <c r="C194">
        <v>242</v>
      </c>
      <c r="E194" s="20">
        <f>E133</f>
        <v>60000</v>
      </c>
      <c r="F194" s="20"/>
      <c r="G194" s="20">
        <f>G133</f>
        <v>60000</v>
      </c>
    </row>
    <row r="195" spans="3:7" ht="12.75">
      <c r="C195">
        <v>290</v>
      </c>
      <c r="E195" s="19">
        <f>E178+E106+E58+E162+E164+E167+E169+E173+E159+E148+E175+E85+E48+E70+E62+E150+E171</f>
        <v>10425500</v>
      </c>
      <c r="F195" s="19"/>
      <c r="G195" s="19">
        <f>G178+G106+G58+G167+G169+G159+G148+G173+G162+G175+G85+G48+G70+G62+G150+G171</f>
        <v>10420756.35</v>
      </c>
    </row>
    <row r="196" spans="3:7" ht="12.75">
      <c r="C196">
        <v>310</v>
      </c>
      <c r="E196" s="19">
        <f>E119+E107+E95+E89+E59+E49+E122+E125</f>
        <v>22581150.1</v>
      </c>
      <c r="F196" s="19"/>
      <c r="G196" s="19">
        <f>G126+G124+G122+G119+G107+G95+G89+G59+G49</f>
        <v>5129848.26</v>
      </c>
    </row>
    <row r="197" spans="3:7" ht="12.75">
      <c r="C197">
        <v>340</v>
      </c>
      <c r="E197" s="19">
        <f>E108+E96+E60+E50+E72</f>
        <v>669000</v>
      </c>
      <c r="F197" s="19"/>
      <c r="G197" s="19">
        <f>G108+G96+G60+G50+G72</f>
        <v>657265.97</v>
      </c>
    </row>
    <row r="198" spans="3:7" ht="12.75">
      <c r="C198">
        <v>262</v>
      </c>
      <c r="E198" s="19">
        <f>E116</f>
        <v>110000</v>
      </c>
      <c r="F198" s="19"/>
      <c r="G198" s="19">
        <f>G116</f>
        <v>110000</v>
      </c>
    </row>
    <row r="199" spans="3:7" ht="12.75">
      <c r="C199">
        <v>263</v>
      </c>
      <c r="E199" s="19">
        <f>E113</f>
        <v>700000</v>
      </c>
      <c r="F199" s="19"/>
      <c r="G199" s="19">
        <f>G113</f>
        <v>663099.8</v>
      </c>
    </row>
    <row r="200" spans="5:7" ht="12.75">
      <c r="E200" s="19">
        <f>SUM(E183:E199)</f>
        <v>201750782.47</v>
      </c>
      <c r="F200" s="19"/>
      <c r="G200" s="19">
        <f>SUM(G183:G199)</f>
        <v>132676890.57999998</v>
      </c>
    </row>
    <row r="202" spans="4:6" ht="12.75">
      <c r="D202" t="s">
        <v>197</v>
      </c>
      <c r="F202" t="s">
        <v>198</v>
      </c>
    </row>
    <row r="203" spans="3:6" ht="12.75">
      <c r="C203" t="s">
        <v>196</v>
      </c>
      <c r="D203" s="19">
        <f>E21+E30+E33+E43+E51+E139+E161+E168+E61+E149+E166</f>
        <v>11409000</v>
      </c>
      <c r="F203" s="20">
        <f>G21+G30+G33+G43+G51+G139+G168+G161+G61+G149+G166</f>
        <v>10886615.96</v>
      </c>
    </row>
    <row r="204" spans="3:6" ht="12.75">
      <c r="C204" t="s">
        <v>199</v>
      </c>
      <c r="D204" s="19">
        <f>E10+E19+E63+E174</f>
        <v>3125000</v>
      </c>
      <c r="F204" s="19">
        <f>G10+G19+G63+G174</f>
        <v>3076476.27</v>
      </c>
    </row>
    <row r="205" spans="3:6" ht="12.75">
      <c r="C205" t="s">
        <v>200</v>
      </c>
      <c r="D205" s="19">
        <f>E90+E144</f>
        <v>115546968</v>
      </c>
      <c r="F205" s="19">
        <f>G90+G144</f>
        <v>71413921.82</v>
      </c>
    </row>
    <row r="206" spans="3:6" ht="12.75">
      <c r="C206" t="s">
        <v>201</v>
      </c>
      <c r="D206" s="19">
        <f>E82+E117+E147+E170+E120</f>
        <v>32793650.1</v>
      </c>
      <c r="F206" s="19">
        <f>G117+G82+G147+G170</f>
        <v>14945647.549999999</v>
      </c>
    </row>
    <row r="207" spans="3:6" ht="12.75">
      <c r="C207" t="s">
        <v>202</v>
      </c>
      <c r="D207" s="20">
        <f>E76</f>
        <v>20593562.38</v>
      </c>
      <c r="F207" s="20">
        <f>G76</f>
        <v>15855697.15</v>
      </c>
    </row>
    <row r="208" spans="3:6" ht="12.75">
      <c r="C208" t="s">
        <v>203</v>
      </c>
      <c r="D208" s="20">
        <f>E79</f>
        <v>2474601.99</v>
      </c>
      <c r="F208" s="20">
        <f>G79</f>
        <v>2471011.27</v>
      </c>
    </row>
    <row r="209" spans="3:6" ht="12.75">
      <c r="C209" s="51" t="s">
        <v>204</v>
      </c>
      <c r="D209" s="52">
        <f>E8+E17+E100+E158+E172</f>
        <v>12413000</v>
      </c>
      <c r="F209" s="52">
        <f>G8+G17+G100+G158+G172</f>
        <v>11370610.26</v>
      </c>
    </row>
    <row r="210" spans="3:6" ht="0.75" customHeight="1">
      <c r="C210" s="51"/>
      <c r="D210" s="52"/>
      <c r="F210" s="52"/>
    </row>
    <row r="211" spans="3:6" ht="12.75">
      <c r="C211" t="s">
        <v>205</v>
      </c>
      <c r="D211" s="20">
        <f>E134</f>
        <v>945000</v>
      </c>
      <c r="F211" s="20">
        <f>G134</f>
        <v>421395.21</v>
      </c>
    </row>
    <row r="212" spans="3:6" ht="12.75">
      <c r="C212" t="s">
        <v>206</v>
      </c>
      <c r="D212" s="19">
        <f>E111+E114+E131</f>
        <v>870000</v>
      </c>
      <c r="F212" s="19">
        <f>G111+G114+G131</f>
        <v>833099.8</v>
      </c>
    </row>
    <row r="213" spans="3:6" ht="12.75">
      <c r="C213" t="s">
        <v>207</v>
      </c>
      <c r="D213" s="20">
        <f>E86</f>
        <v>1580000</v>
      </c>
      <c r="F213" s="20">
        <f>G86</f>
        <v>1402415.29</v>
      </c>
    </row>
    <row r="214" spans="3:6" ht="12.75">
      <c r="C214" t="s">
        <v>208</v>
      </c>
      <c r="D214" s="20">
        <f>E176</f>
        <v>0</v>
      </c>
      <c r="F214" s="20">
        <f>G176</f>
        <v>0</v>
      </c>
    </row>
    <row r="215" spans="3:6" ht="12.75">
      <c r="C215" s="35">
        <v>505</v>
      </c>
      <c r="D215" s="20">
        <f>E125</f>
        <v>0</v>
      </c>
      <c r="F215" s="20">
        <f>G125</f>
        <v>0</v>
      </c>
    </row>
    <row r="216" spans="4:6" ht="12.75">
      <c r="D216" s="36">
        <f>SUM(D203:D215)</f>
        <v>201750782.47</v>
      </c>
      <c r="E216" s="37"/>
      <c r="F216" s="38">
        <f>SUM(F203:F215)</f>
        <v>132676890.58</v>
      </c>
    </row>
  </sheetData>
  <sheetProtection/>
  <mergeCells count="12">
    <mergeCell ref="C209:C210"/>
    <mergeCell ref="D209:D210"/>
    <mergeCell ref="F209:F210"/>
    <mergeCell ref="A180:C180"/>
    <mergeCell ref="A181:C181"/>
    <mergeCell ref="A1:B1"/>
    <mergeCell ref="A3:B3"/>
    <mergeCell ref="A4:B4"/>
    <mergeCell ref="C1:G1"/>
    <mergeCell ref="C3:G3"/>
    <mergeCell ref="C4:G4"/>
    <mergeCell ref="C2:G2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2018-12-05T07:48:13Z</cp:lastPrinted>
  <dcterms:created xsi:type="dcterms:W3CDTF">2016-02-15T06:23:39Z</dcterms:created>
  <dcterms:modified xsi:type="dcterms:W3CDTF">2018-12-05T09:46:12Z</dcterms:modified>
  <cp:category/>
  <cp:version/>
  <cp:contentType/>
  <cp:contentStatus/>
</cp:coreProperties>
</file>