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<sst xmlns="http://schemas.openxmlformats.org/spreadsheetml/2006/main" count="446" uniqueCount="433">
  <si>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</si>
  <si>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</si>
  <si>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</si>
  <si>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</si>
  <si>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</si>
  <si>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</si>
  <si>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</si>
  <si>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</si>
  <si>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</si>
  <si>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</si>
  <si>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</si>
  <si>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</si>
  <si>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</si>
  <si>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</si>
  <si>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</si>
  <si>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</si>
  <si>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</si>
  <si>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</si>
  <si>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</si>
  <si>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</si>
  <si>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</si>
  <si>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</si>
  <si>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</si>
  <si>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</si>
  <si>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</si>
  <si>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</si>
  <si>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</si>
  <si>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</si>
  <si>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</si>
  <si>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</si>
  <si>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</si>
  <si>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</si>
  <si>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</si>
  <si>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</si>
  <si>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</si>
  <si>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</si>
  <si>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</si>
  <si>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</si>
  <si>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</si>
  <si>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</si>
  <si>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</si>
  <si>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</si>
  <si>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</si>
  <si>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</si>
  <si>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</si>
  <si>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</si>
  <si>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</si>
  <si>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</si>
  <si>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</si>
  <si>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</si>
  <si>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</si>
  <si>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</si>
  <si>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</si>
  <si>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</si>
  <si>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</si>
  <si>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</si>
  <si>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</si>
  <si>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</si>
  <si>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</si>
  <si>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</si>
  <si>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</si>
  <si>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</si>
  <si>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</si>
  <si>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</si>
  <si>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</si>
  <si>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</si>
  <si>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</si>
  <si>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</si>
  <si>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</si>
  <si>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</si>
  <si>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</si>
  <si>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</si>
  <si>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</si>
  <si>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</si>
  <si>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</si>
  <si>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</si>
  <si>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</si>
  <si>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</si>
  <si>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</si>
  <si>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</si>
  <si>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</si>
  <si>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</si>
  <si>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</si>
  <si>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</si>
  <si>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</si>
  <si>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</si>
  <si>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</si>
  <si>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</si>
  <si>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</si>
  <si>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</si>
  <si>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</si>
  <si>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</si>
  <si>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</si>
  <si>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</si>
  <si>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</si>
  <si>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</si>
  <si>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</si>
  <si>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</si>
  <si>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</si>
  <si>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</si>
  <si>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</si>
  <si>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</si>
  <si>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</si>
  <si>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</si>
  <si>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</si>
  <si>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</si>
  <si>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</si>
  <si>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</si>
  <si>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</si>
  <si>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</si>
  <si>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</si>
  <si>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</si>
  <si>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</si>
  <si>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</si>
  <si>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</si>
  <si>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</si>
  <si>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</si>
  <si>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</si>
  <si>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</si>
  <si>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</si>
  <si>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</si>
  <si>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</si>
  <si>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</si>
  <si>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</si>
  <si>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</si>
  <si>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</si>
  <si>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</si>
  <si>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</si>
  <si>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</si>
  <si>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</si>
  <si>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</si>
  <si>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</si>
  <si>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</si>
  <si>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</si>
  <si>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</si>
  <si>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</si>
  <si>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</si>
  <si>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</si>
  <si>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</si>
  <si>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</si>
  <si>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</si>
  <si>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</si>
  <si>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</si>
  <si>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</si>
  <si>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</si>
  <si>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</si>
  <si>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</si>
  <si>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</si>
  <si>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</si>
  <si>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</si>
  <si>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</si>
  <si>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</si>
  <si>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</si>
  <si>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</si>
  <si>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</si>
  <si>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</si>
  <si>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</si>
  <si>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</si>
  <si>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</si>
  <si>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</si>
  <si>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</si>
  <si>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</si>
  <si>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</si>
  <si>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</si>
  <si>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</si>
  <si>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</si>
  <si>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</si>
  <si>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</si>
  <si>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</si>
  <si>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</si>
  <si>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</si>
  <si>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</si>
  <si>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</si>
  <si>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</si>
  <si>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</si>
  <si>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</si>
  <si>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</si>
  <si>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</si>
  <si>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</si>
  <si>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</si>
  <si>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</si>
  <si>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</si>
  <si>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</si>
  <si>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</si>
  <si>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</si>
  <si>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</si>
  <si>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</si>
  <si>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</si>
  <si>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</si>
  <si>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</si>
  <si>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</si>
  <si>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</si>
  <si>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</si>
  <si>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</si>
  <si>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</si>
  <si>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</si>
  <si>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</si>
  <si>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</si>
  <si>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</si>
  <si>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</si>
  <si>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</si>
  <si>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</si>
  <si>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</si>
  <si>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</si>
  <si>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</si>
  <si>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</si>
  <si>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</si>
  <si>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</si>
  <si>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</si>
  <si>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</si>
  <si>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</si>
  <si>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</si>
  <si>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</si>
  <si>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</si>
  <si>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</si>
  <si>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</si>
  <si>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</si>
  <si>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</si>
  <si>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</si>
  <si>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</si>
  <si>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</si>
  <si>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</si>
  <si>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</si>
  <si>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</si>
  <si>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</si>
  <si>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</si>
  <si>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</si>
  <si>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</si>
  <si>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</si>
  <si>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</si>
  <si>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</si>
  <si>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</si>
  <si>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</si>
  <si>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</si>
  <si>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</si>
  <si>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</si>
  <si>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</si>
  <si>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</si>
  <si>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</si>
  <si>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</si>
  <si>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</si>
  <si>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</si>
  <si>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</si>
  <si>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</si>
  <si>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</si>
  <si>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</si>
  <si>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</si>
  <si>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</si>
  <si>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</si>
  <si>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</si>
  <si>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</si>
  <si>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</si>
  <si>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</si>
  <si>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</si>
  <si>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</si>
  <si>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</si>
  <si>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</si>
  <si>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</si>
  <si>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</si>
  <si>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</si>
  <si>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</si>
  <si>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</si>
  <si>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</si>
  <si>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</si>
  <si>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</si>
  <si>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</si>
  <si>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</si>
  <si>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</si>
  <si>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</si>
  <si>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</si>
  <si>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</si>
  <si>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</si>
  <si>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</si>
  <si>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</si>
  <si>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</si>
  <si>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</si>
  <si>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</si>
  <si>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</si>
  <si>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</si>
  <si>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</si>
  <si>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</si>
  <si>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</si>
  <si>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</si>
  <si>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</si>
  <si>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</si>
  <si>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</si>
  <si>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</si>
  <si>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</si>
  <si>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</si>
  <si>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</si>
  <si>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</si>
  <si>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</si>
  <si>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</si>
  <si>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</si>
  <si>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</si>
  <si>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</si>
  <si>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</si>
  <si>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</si>
  <si>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</si>
  <si>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</si>
  <si>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</si>
  <si>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</si>
  <si>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</si>
  <si>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</si>
  <si>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</si>
  <si>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</si>
  <si>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</si>
  <si>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</si>
  <si>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</si>
  <si>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</si>
  <si>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</si>
  <si>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</si>
  <si>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</si>
  <si>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</si>
  <si>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</si>
  <si>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</si>
  <si>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</si>
  <si>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</si>
  <si>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</si>
  <si>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</si>
  <si>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</si>
  <si>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</si>
  <si>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</si>
  <si>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</si>
  <si>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</si>
  <si>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</si>
  <si>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</si>
  <si>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</si>
  <si>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</si>
  <si>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</si>
  <si>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</si>
  <si>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</si>
  <si>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</si>
  <si>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</si>
  <si>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</si>
  <si>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</si>
  <si>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</si>
  <si>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</si>
  <si>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</si>
  <si>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</si>
  <si>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</si>
  <si>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</si>
  <si>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</si>
  <si>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</si>
  <si>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</si>
  <si>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</si>
  <si>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</si>
  <si>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</si>
  <si>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</si>
  <si>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</si>
  <si>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</si>
  <si>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</si>
  <si>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</si>
  <si>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</si>
  <si>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</si>
  <si>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</si>
  <si>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</si>
  <si>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</si>
  <si>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</si>
  <si>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</si>
  <si>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</si>
  <si>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</si>
  <si>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</si>
  <si>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</si>
  <si>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</si>
  <si>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</si>
  <si>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</si>
  <si>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</si>
  <si>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</si>
  <si>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</si>
  <si>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</si>
  <si>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</si>
  <si>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</si>
  <si>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</si>
  <si>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</si>
  <si>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</si>
  <si>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</si>
  <si>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</si>
  <si>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</si>
  <si>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</si>
  <si>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</si>
  <si>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</si>
  <si>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</si>
  <si>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</si>
  <si>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</si>
  <si>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</si>
  <si>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</si>
  <si>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</si>
  <si>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</si>
  <si>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</si>
  <si>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</si>
  <si>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</si>
  <si>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</si>
  <si>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</si>
  <si>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</si>
  <si>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</si>
  <si>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</si>
  <si>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</si>
  <si>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</si>
  <si>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</si>
  <si>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</si>
  <si>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</si>
  <si>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</si>
  <si>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</si>
  <si>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</si>
  <si>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</si>
  <si>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</si>
  <si>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</si>
  <si>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</si>
  <si>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</si>
  <si>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</si>
  <si>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</si>
  <si>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</si>
  <si>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</si>
  <si>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</si>
  <si>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</si>
  <si>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</si>
  <si>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</si>
  <si>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</si>
  <si>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</si>
  <si>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</si>
  <si>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</si>
  <si>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</si>
  <si>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</si>
  <si>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</si>
  <si>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</si>
  <si>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</si>
  <si>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</si>
  <si>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</si>
  <si>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</si>
  <si>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</si>
  <si>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</si>
  <si>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01.01.2018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</si>
</sst>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G97" sqref="G97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3" t="s">
        <v>238</v>
      </c>
      <c r="B4" s="53"/>
      <c r="C4" s="53"/>
      <c r="D4" s="53"/>
      <c r="E4" s="53"/>
      <c r="F4" s="53"/>
      <c r="G4" s="53"/>
      <c r="H4" s="53"/>
    </row>
    <row r="5" spans="1:8" ht="12.75">
      <c r="A5" s="53" t="s">
        <v>267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432</v>
      </c>
      <c r="B6" s="54"/>
      <c r="C6" s="54"/>
      <c r="D6" s="54"/>
      <c r="E6" s="54"/>
      <c r="F6" s="54"/>
      <c r="G6" s="54"/>
      <c r="H6" s="54"/>
    </row>
    <row r="7" spans="1:8" ht="12.75">
      <c r="A7" s="55" t="s">
        <v>396</v>
      </c>
      <c r="B7" s="56"/>
      <c r="C7" s="56"/>
      <c r="D7" s="56"/>
      <c r="E7" s="56"/>
      <c r="F7" s="56"/>
      <c r="G7" s="56"/>
      <c r="H7" s="56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37750558</v>
      </c>
      <c r="E10" s="7">
        <f>E11+E97</f>
        <v>244711804.99</v>
      </c>
      <c r="F10" s="7">
        <f>F11+F97</f>
        <v>37750557.71</v>
      </c>
      <c r="G10" s="43">
        <f>G11+G97</f>
        <v>246506045.21000004</v>
      </c>
      <c r="H10" s="42">
        <f aca="true" t="shared" si="0" ref="H10:H38">G10/E10*100</f>
        <v>100.73320542099444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75497000</v>
      </c>
      <c r="F11" s="16"/>
      <c r="G11" s="16">
        <f>G12+G18+G24+G28+G39+G42+G47+G62+G67+G86+G90</f>
        <v>77134240.52</v>
      </c>
      <c r="H11" s="42">
        <f t="shared" si="0"/>
        <v>102.16861666026465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25974166.740000002</v>
      </c>
      <c r="H12" s="42">
        <f t="shared" si="0"/>
        <v>104.79792915069599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25974166.740000002</v>
      </c>
      <c r="H13" s="42">
        <f t="shared" si="0"/>
        <v>104.79792915069599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25687731.48</v>
      </c>
      <c r="H14" s="42">
        <f t="shared" si="0"/>
        <v>104.52364697265625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135468.14</v>
      </c>
      <c r="H15" s="42">
        <f t="shared" si="0"/>
        <v>100.3467703703704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150967.12</v>
      </c>
      <c r="H16" s="42">
        <f t="shared" si="0"/>
        <v>204.00962162162162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2356631.07</v>
      </c>
      <c r="H18" s="42">
        <f t="shared" si="0"/>
        <v>107.26586572598997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2356631.07</v>
      </c>
      <c r="H19" s="42">
        <f t="shared" si="0"/>
        <v>107.26586572598997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968338.24</v>
      </c>
      <c r="H20" s="42">
        <f t="shared" si="0"/>
        <v>133.5638951724138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9830.23</v>
      </c>
      <c r="H21" s="42">
        <f t="shared" si="0"/>
        <v>89.36572727272727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1566006.82</v>
      </c>
      <c r="H22" s="42">
        <f t="shared" si="0"/>
        <v>109.43443885394831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-187544.22</v>
      </c>
      <c r="H23" s="42">
        <f t="shared" si="0"/>
        <v>-625.1474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33166470.31</v>
      </c>
      <c r="H28" s="42">
        <f t="shared" si="0"/>
        <v>99.60200099102074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2139000</v>
      </c>
      <c r="F29" s="13"/>
      <c r="G29" s="13">
        <f>G30+G31</f>
        <v>2104379.28</v>
      </c>
      <c r="H29" s="42">
        <f t="shared" si="0"/>
        <v>98.38145301542775</v>
      </c>
    </row>
    <row r="30" spans="1:8" ht="66.75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2139000</v>
      </c>
      <c r="F31" s="3"/>
      <c r="G31" s="3">
        <v>2104379.28</v>
      </c>
      <c r="H31" s="42">
        <f t="shared" si="0"/>
        <v>98.38145301542775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31160000</v>
      </c>
      <c r="F32" s="13"/>
      <c r="G32" s="13">
        <f>G33+G36</f>
        <v>31062091.029999997</v>
      </c>
      <c r="H32" s="42">
        <f t="shared" si="0"/>
        <v>99.68578636071886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21660000</v>
      </c>
      <c r="F33" s="3"/>
      <c r="G33" s="3">
        <f>G34+G35</f>
        <v>21528480.99</v>
      </c>
      <c r="H33" s="42">
        <f t="shared" si="0"/>
        <v>99.39280235457063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21660000</v>
      </c>
      <c r="F35" s="3"/>
      <c r="G35" s="3">
        <v>21528480.99</v>
      </c>
      <c r="H35" s="42">
        <f t="shared" si="0"/>
        <v>99.39280235457063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9500000</v>
      </c>
      <c r="F36" s="3"/>
      <c r="G36" s="3">
        <f>G37+G38</f>
        <v>9533610.04</v>
      </c>
      <c r="H36" s="42">
        <f t="shared" si="0"/>
        <v>100.35378989473682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9500000</v>
      </c>
      <c r="F38" s="3"/>
      <c r="G38" s="3">
        <v>9533610.04</v>
      </c>
      <c r="H38" s="42">
        <f t="shared" si="0"/>
        <v>100.35378989473682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5283000</v>
      </c>
      <c r="F47" s="10"/>
      <c r="G47" s="10">
        <f>G48+G55+G58</f>
        <v>5461008.35</v>
      </c>
      <c r="H47" s="42">
        <f aca="true" t="shared" si="1" ref="H47:H67">G47/E47*100</f>
        <v>103.36945580162786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2061000</v>
      </c>
      <c r="F48" s="13"/>
      <c r="G48" s="13">
        <f>G49+G52</f>
        <v>2168975.8</v>
      </c>
      <c r="H48" s="42">
        <f t="shared" si="1"/>
        <v>105.23900048520134</v>
      </c>
    </row>
    <row r="49" spans="1:8" ht="104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2061000</v>
      </c>
      <c r="F49" s="3"/>
      <c r="G49" s="3">
        <f>G50+G51</f>
        <v>2157321.8</v>
      </c>
      <c r="H49" s="42">
        <f t="shared" si="1"/>
        <v>104.67354682193108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20" customHeight="1">
      <c r="A51" s="32" t="s">
        <v>287</v>
      </c>
      <c r="B51" s="2" t="s">
        <v>125</v>
      </c>
      <c r="C51" s="1" t="s">
        <v>126</v>
      </c>
      <c r="D51" s="1"/>
      <c r="E51" s="3">
        <v>2061000</v>
      </c>
      <c r="F51" s="3"/>
      <c r="G51" s="3">
        <v>2157321.8</v>
      </c>
      <c r="H51" s="42">
        <f t="shared" si="1"/>
        <v>104.67354682193108</v>
      </c>
    </row>
    <row r="52" spans="1:8" ht="115.5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11654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>
        <v>11654</v>
      </c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0</v>
      </c>
      <c r="F56" s="3"/>
      <c r="G56" s="3"/>
      <c r="H56" s="42"/>
    </row>
    <row r="57" spans="1:8" ht="81" customHeight="1">
      <c r="A57" s="32" t="s">
        <v>293</v>
      </c>
      <c r="B57" s="2" t="s">
        <v>34</v>
      </c>
      <c r="C57" s="1" t="s">
        <v>35</v>
      </c>
      <c r="D57" s="1"/>
      <c r="E57" s="3"/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3222000</v>
      </c>
      <c r="F58" s="13"/>
      <c r="G58" s="13">
        <f>G59</f>
        <v>3292032.55</v>
      </c>
      <c r="H58" s="42">
        <f t="shared" si="1"/>
        <v>102.17357386716324</v>
      </c>
    </row>
    <row r="59" spans="1:8" ht="113.25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3222000</v>
      </c>
      <c r="F59" s="3"/>
      <c r="G59" s="3">
        <f>G60+G61</f>
        <v>3292032.55</v>
      </c>
      <c r="H59" s="42">
        <f t="shared" si="1"/>
        <v>102.17357386716324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3222000</v>
      </c>
      <c r="F61" s="3"/>
      <c r="G61" s="3">
        <v>3292032.55</v>
      </c>
      <c r="H61" s="42">
        <f t="shared" si="1"/>
        <v>102.17357386716324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205000</v>
      </c>
      <c r="F62" s="10"/>
      <c r="G62" s="10">
        <f>G63</f>
        <v>220000</v>
      </c>
      <c r="H62" s="42">
        <f t="shared" si="1"/>
        <v>107.31707317073172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205000</v>
      </c>
      <c r="F63" s="3"/>
      <c r="G63" s="3">
        <f>G64</f>
        <v>220000</v>
      </c>
      <c r="H63" s="42">
        <f t="shared" si="1"/>
        <v>107.31707317073172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205000</v>
      </c>
      <c r="F64" s="3"/>
      <c r="G64" s="3">
        <f>G65+G66</f>
        <v>220000</v>
      </c>
      <c r="H64" s="42">
        <f t="shared" si="1"/>
        <v>107.31707317073172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205000</v>
      </c>
      <c r="F66" s="3"/>
      <c r="G66" s="3">
        <v>220000</v>
      </c>
      <c r="H66" s="42">
        <f t="shared" si="1"/>
        <v>107.31707317073172</v>
      </c>
    </row>
    <row r="67" spans="1:8" s="36" customFormat="1" ht="4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6600000</v>
      </c>
      <c r="F67" s="10"/>
      <c r="G67" s="10">
        <f>G68+G70+G79</f>
        <v>6623097.49</v>
      </c>
      <c r="H67" s="42">
        <f t="shared" si="1"/>
        <v>100.34996196969696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180000</v>
      </c>
      <c r="F68" s="13"/>
      <c r="G68" s="13">
        <f>G69</f>
        <v>188200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>
        <v>180000</v>
      </c>
      <c r="F69" s="3"/>
      <c r="G69" s="3">
        <v>188200</v>
      </c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/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6420000</v>
      </c>
      <c r="F79" s="13"/>
      <c r="G79" s="13">
        <f>G80+G83</f>
        <v>6434897.49</v>
      </c>
      <c r="H79" s="42">
        <f>G79/E79*100</f>
        <v>100.23204813084112</v>
      </c>
    </row>
    <row r="80" spans="1:8" ht="69.75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5100000</v>
      </c>
      <c r="F80" s="3"/>
      <c r="G80" s="3">
        <f>G81+G82</f>
        <v>5114866.49</v>
      </c>
      <c r="H80" s="42">
        <f>G80/E80*100</f>
        <v>100.29149980392158</v>
      </c>
    </row>
    <row r="81" spans="1:8" ht="76.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5100000</v>
      </c>
      <c r="F82" s="3"/>
      <c r="G82" s="3">
        <v>5114866.49</v>
      </c>
      <c r="H82" s="42">
        <f>G82/E82*100</f>
        <v>100.29149980392158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1320000</v>
      </c>
      <c r="F83" s="3"/>
      <c r="G83" s="3">
        <f>G84+G85</f>
        <v>1320031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1320000</v>
      </c>
      <c r="F85" s="3"/>
      <c r="G85" s="3">
        <v>1320031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243844.93</v>
      </c>
      <c r="H86" s="42">
        <f>G86/E86*100</f>
        <v>121.92246499999999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243844.93</v>
      </c>
      <c r="H87" s="42">
        <f>G87/E87*100</f>
        <v>121.92246499999999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243844.93</v>
      </c>
      <c r="H89" s="42">
        <f>G89/E89*100</f>
        <v>121.92246499999999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2918000</v>
      </c>
      <c r="F90" s="10"/>
      <c r="G90" s="10">
        <f>G91+G94</f>
        <v>3074961.63</v>
      </c>
      <c r="H90" s="42">
        <f>H94+H91</f>
        <v>105.37908259081563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2918000</v>
      </c>
      <c r="F94" s="13"/>
      <c r="G94" s="13">
        <f>G95+G96</f>
        <v>3074961.63</v>
      </c>
      <c r="H94" s="42">
        <f>H96</f>
        <v>105.37908259081563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2918000</v>
      </c>
      <c r="F96" s="3"/>
      <c r="G96" s="3">
        <v>3074961.63</v>
      </c>
      <c r="H96" s="42">
        <f>G96/E96*100</f>
        <v>105.37908259081563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37750558</v>
      </c>
      <c r="E97" s="10">
        <f>E98+E161+E168</f>
        <v>169214804.99</v>
      </c>
      <c r="F97" s="10">
        <f>F98+F161+F168</f>
        <v>37750557.71</v>
      </c>
      <c r="G97" s="10">
        <f>G98+G161+G168</f>
        <v>169371804.69000003</v>
      </c>
      <c r="H97" s="42">
        <f>G97/E97*100</f>
        <v>100.09278130244532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37750558</v>
      </c>
      <c r="E98" s="10">
        <f>E99+E106+E140+E144</f>
        <v>168714804.99</v>
      </c>
      <c r="F98" s="10">
        <f>F99+F106+F140+F144</f>
        <v>37750557.71</v>
      </c>
      <c r="G98" s="10">
        <f>G99+G106+G140+G144</f>
        <v>168714804.69000003</v>
      </c>
      <c r="H98" s="42">
        <f>G98/E98*100</f>
        <v>99.99999982218515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2605000</v>
      </c>
      <c r="G99" s="10">
        <f>G100+G103</f>
        <v>2605000</v>
      </c>
      <c r="H99" s="42">
        <f>G99/E99*100</f>
        <v>100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2605000</v>
      </c>
      <c r="G100" s="13">
        <f>G101+G102</f>
        <v>2605000</v>
      </c>
      <c r="H100" s="42">
        <f>G100/E100*100</f>
        <v>100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f>G102</f>
        <v>2605000</v>
      </c>
      <c r="G102" s="3">
        <v>2605000</v>
      </c>
      <c r="H102" s="42">
        <f>G102/E102*100</f>
        <v>100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35102808</v>
      </c>
      <c r="E106" s="10">
        <f>E107+E110+E113+E117+E120+E129+E123+E126</f>
        <v>166067054.99</v>
      </c>
      <c r="F106" s="10">
        <f>F107+F110+F113+F117+F120+F129+F123</f>
        <v>35102807.71</v>
      </c>
      <c r="G106" s="10">
        <f>G107+G110+G113+G117+G120+G129+G123+G126</f>
        <v>166067054.69000003</v>
      </c>
      <c r="H106" s="42">
        <f>G106/E106*100</f>
        <v>99.9999998193501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16272700</v>
      </c>
      <c r="E107" s="13">
        <f>E108+E109</f>
        <v>16272700</v>
      </c>
      <c r="F107" s="13">
        <f>F108+F109</f>
        <v>16272700</v>
      </c>
      <c r="G107" s="13">
        <f>G108+G109</f>
        <v>16272700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>
        <v>16272700</v>
      </c>
      <c r="E109" s="3">
        <v>16272700</v>
      </c>
      <c r="F109" s="3">
        <f>G109</f>
        <v>16272700</v>
      </c>
      <c r="G109" s="3">
        <v>16272700</v>
      </c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2307910.93</v>
      </c>
      <c r="F113" s="13">
        <f>F114+F115</f>
        <v>0</v>
      </c>
      <c r="G113" s="13">
        <f>G114+G115</f>
        <v>2307910.93</v>
      </c>
      <c r="H113" s="42">
        <f>G113/E113*100</f>
        <v>100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2307910.93</v>
      </c>
      <c r="F115" s="3"/>
      <c r="G115" s="3">
        <f>G116</f>
        <v>2307910.93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2307910.93</v>
      </c>
      <c r="F116" s="3"/>
      <c r="G116" s="3">
        <v>2307910.93</v>
      </c>
      <c r="H116" s="42">
        <f>G116/E116*100</f>
        <v>100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120026424.25</v>
      </c>
      <c r="F117" s="13">
        <f>F118</f>
        <v>0</v>
      </c>
      <c r="G117" s="13">
        <f>G118</f>
        <v>120026424.25</v>
      </c>
      <c r="H117" s="42">
        <f>G117/E117*100</f>
        <v>100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120026424.25</v>
      </c>
      <c r="F118" s="3"/>
      <c r="G118" s="3">
        <f>G119</f>
        <v>120026424.25</v>
      </c>
      <c r="H118" s="42">
        <f>G118/E118*100</f>
        <v>100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120026424.25</v>
      </c>
      <c r="F119" s="3"/>
      <c r="G119" s="3">
        <v>120026424.25</v>
      </c>
      <c r="H119" s="42">
        <f>G119/E119*100</f>
        <v>100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18313990</v>
      </c>
      <c r="E123" s="13">
        <f t="shared" si="2"/>
        <v>18313990</v>
      </c>
      <c r="F123" s="13">
        <f t="shared" si="2"/>
        <v>18313989.71</v>
      </c>
      <c r="G123" s="13">
        <f t="shared" si="2"/>
        <v>18313989.71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18313990</v>
      </c>
      <c r="E124" s="3">
        <f t="shared" si="2"/>
        <v>18313990</v>
      </c>
      <c r="F124" s="3">
        <f t="shared" si="2"/>
        <v>18313989.71</v>
      </c>
      <c r="G124" s="3">
        <f t="shared" si="2"/>
        <v>18313989.71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51">
        <f>E125</f>
        <v>18313990</v>
      </c>
      <c r="E125" s="3">
        <v>18313990</v>
      </c>
      <c r="F125" s="3">
        <f>G125</f>
        <v>18313989.71</v>
      </c>
      <c r="G125" s="3">
        <v>18313989.71</v>
      </c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5546260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>
        <v>5546260</v>
      </c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516118</v>
      </c>
      <c r="G129" s="13">
        <f>G130+G135</f>
        <v>3599769.8</v>
      </c>
      <c r="H129" s="42">
        <f>G129/E129*100</f>
        <v>99.99999972220446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516118</v>
      </c>
      <c r="G135" s="3">
        <f>G136+G138</f>
        <v>3599769.8</v>
      </c>
      <c r="H135" s="42">
        <f>G135/E135*100</f>
        <v>99.99999972220446</v>
      </c>
    </row>
    <row r="136" spans="1:8" ht="18.75" customHeight="1">
      <c r="A136" s="32" t="s">
        <v>357</v>
      </c>
      <c r="B136" s="35"/>
      <c r="C136" s="34" t="s">
        <v>389</v>
      </c>
      <c r="D136" s="50">
        <v>516118</v>
      </c>
      <c r="E136" s="3">
        <v>516118</v>
      </c>
      <c r="F136" s="3">
        <v>516118</v>
      </c>
      <c r="G136" s="3">
        <v>516118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3083651.8</v>
      </c>
      <c r="H138" s="42">
        <f>G138/E138*100</f>
        <v>99.99999967570916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657000</v>
      </c>
      <c r="H161" s="42">
        <f>G161/E161*100</f>
        <v>131.4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657000</v>
      </c>
      <c r="H165" s="42">
        <f>G165/E165*100</f>
        <v>131.4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>
        <v>12500</v>
      </c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644500</v>
      </c>
      <c r="H167" s="42">
        <f>G167/E167*100</f>
        <v>128.9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2" t="s">
        <v>265</v>
      </c>
      <c r="B173" s="52"/>
    </row>
    <row r="177" spans="1:2" ht="12.75">
      <c r="A177" s="52" t="s">
        <v>266</v>
      </c>
      <c r="B177" s="52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2018-01-15T14:31:33Z</cp:lastPrinted>
  <dcterms:created xsi:type="dcterms:W3CDTF">2004-03-19T10:46:52Z</dcterms:created>
  <dcterms:modified xsi:type="dcterms:W3CDTF">2018-01-15T14:33:27Z</dcterms:modified>
  <cp:category/>
  <cp:version/>
  <cp:contentType/>
  <cp:contentStatus/>
</cp:coreProperties>
</file>