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<sst xmlns="http://schemas.openxmlformats.org/spreadsheetml/2006/main" count="358" uniqueCount="211">
  <si>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</si>
  <si>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</si>
  <si>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</si>
  <si>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</si>
  <si>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</si>
  <si>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</si>
  <si>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</si>
  <si>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</si>
  <si>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</si>
  <si>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</si>
  <si>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</si>
  <si>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</si>
  <si>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</si>
  <si>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</si>
  <si>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</si>
  <si>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</si>
  <si>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</si>
  <si>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</si>
  <si>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</si>
  <si>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</si>
  <si>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</si>
  <si>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</si>
  <si>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</si>
  <si>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</si>
  <si>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</si>
  <si>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</si>
  <si>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</si>
  <si>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</si>
  <si>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</si>
  <si>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</si>
  <si>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</si>
  <si>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</si>
  <si>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</si>
  <si>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</si>
  <si>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</si>
  <si>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</si>
  <si>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</si>
  <si>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</si>
  <si>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</si>
  <si>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</si>
  <si>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</si>
  <si>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</si>
  <si>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</si>
  <si>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</si>
  <si>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</si>
  <si>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</si>
  <si>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</si>
  <si>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</si>
  <si>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</si>
  <si>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</si>
  <si>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</si>
  <si>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</si>
  <si>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</si>
  <si>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</si>
  <si>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</si>
  <si>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</si>
  <si>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</si>
  <si>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</si>
  <si>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</si>
  <si>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</si>
  <si>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</si>
  <si>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</si>
  <si>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</si>
  <si>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</si>
  <si>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</si>
  <si>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</si>
  <si>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</si>
  <si>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</si>
  <si>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</si>
  <si>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</si>
  <si>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</si>
  <si>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</si>
  <si>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</si>
  <si>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</si>
  <si>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</si>
  <si>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</si>
  <si>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</si>
  <si>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</si>
  <si>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</si>
  <si>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</si>
  <si>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</si>
  <si>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</si>
  <si>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</si>
  <si>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</si>
  <si>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</si>
  <si>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</si>
  <si>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</si>
  <si>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</si>
  <si>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</si>
  <si>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</si>
  <si>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</si>
  <si>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</si>
  <si>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</si>
  <si>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</si>
  <si>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</si>
  <si>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</si>
  <si>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</si>
  <si>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</si>
  <si>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</si>
  <si>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</si>
  <si>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</si>
  <si>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</si>
  <si>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</si>
  <si>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</si>
  <si>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</si>
  <si>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</si>
  <si>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</si>
  <si>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</si>
  <si>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</si>
  <si>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</si>
  <si>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</si>
  <si>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</si>
  <si>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</si>
  <si>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</si>
  <si>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</si>
  <si>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</si>
  <si>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</si>
  <si>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</si>
  <si>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</si>
  <si>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</si>
  <si>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</si>
  <si>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</si>
  <si>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</si>
  <si>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</si>
  <si>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</si>
  <si>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</si>
  <si>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</si>
  <si>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</si>
  <si>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</si>
  <si>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</si>
  <si>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</si>
  <si>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</si>
  <si>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</si>
  <si>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</si>
  <si>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</si>
  <si>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</si>
  <si>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</si>
  <si>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</si>
  <si>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</si>
  <si>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</si>
  <si>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</si>
  <si>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</si>
  <si>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</si>
  <si>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</si>
  <si>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</si>
  <si>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</si>
  <si>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</si>
  <si>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</si>
  <si>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</si>
  <si>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</si>
  <si>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</si>
  <si>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</si>
  <si>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</si>
  <si>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</si>
  <si>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</si>
  <si>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</si>
  <si>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</si>
  <si>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</si>
  <si>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</si>
  <si>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</si>
  <si>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</si>
  <si>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</si>
  <si>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</si>
  <si>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</si>
  <si>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</si>
  <si>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</si>
  <si>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</si>
  <si>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</si>
  <si>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</si>
  <si>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</si>
  <si>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</si>
  <si>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</si>
  <si>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</si>
  <si>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</si>
  <si>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</si>
  <si>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</si>
  <si>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</si>
  <si>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</si>
  <si>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</si>
  <si>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</si>
  <si>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</si>
  <si>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</si>
  <si>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</si>
  <si>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</si>
  <si>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</si>
  <si>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</si>
  <si>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</si>
  <si>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</si>
  <si>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</si>
  <si>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</si>
  <si>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</si>
  <si>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</si>
  <si>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</si>
  <si>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</si>
  <si>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</si>
  <si>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</si>
  <si>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</si>
  <si>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</si>
  <si>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</si>
  <si>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</si>
  <si>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</si>
  <si>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</si>
  <si>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</si>
  <si>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</si>
  <si>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</si>
  <si>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</si>
  <si>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</si>
  <si>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</si>
  <si>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</si>
  <si>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</si>
  <si>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на  1 сентября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</si>
</sst>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PageLayoutView="0" workbookViewId="0" topLeftCell="A1">
      <selection activeCell="G173" sqref="G173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1"/>
      <c r="B1" s="42"/>
      <c r="C1" s="43" t="s">
        <v>29</v>
      </c>
      <c r="D1" s="43"/>
      <c r="E1" s="44"/>
      <c r="F1" s="44"/>
      <c r="G1" s="44"/>
    </row>
    <row r="2" spans="1:7" ht="18.75">
      <c r="A2" s="1"/>
      <c r="C2" s="45" t="s">
        <v>78</v>
      </c>
      <c r="D2" s="45"/>
      <c r="E2" s="45"/>
      <c r="F2" s="28"/>
      <c r="G2" s="26"/>
    </row>
    <row r="3" spans="1:7" ht="15.75">
      <c r="A3" s="41"/>
      <c r="B3" s="42"/>
      <c r="C3" s="46" t="s">
        <v>210</v>
      </c>
      <c r="D3" s="46"/>
      <c r="E3" s="47"/>
      <c r="F3" s="47"/>
      <c r="G3" s="47"/>
    </row>
    <row r="4" spans="1:7" ht="29.25" customHeight="1">
      <c r="A4" s="41" t="s">
        <v>34</v>
      </c>
      <c r="B4" s="42"/>
      <c r="C4" s="48" t="s">
        <v>154</v>
      </c>
      <c r="D4" s="48"/>
      <c r="E4" s="49"/>
      <c r="F4" s="49"/>
      <c r="G4" s="49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D131</f>
        <v>926000</v>
      </c>
      <c r="E6" s="11">
        <f>E7+E16+E21+E33+E42+E108+E111+E114+E124+E131+E135+E146+E155+E160+E169+E117+E31+E144+E12+E128</f>
        <v>208869191.04000002</v>
      </c>
      <c r="F6" s="11">
        <f>F131</f>
        <v>75267.12</v>
      </c>
      <c r="G6" s="11">
        <f>G7+G16+G21+G33+G42+G108+G111+G114+G124+G131+G135+G146+G155+G160+G169+G117+G30+G144+G12+G128</f>
        <v>161505406.38</v>
      </c>
      <c r="H6" s="2"/>
    </row>
    <row r="7" spans="1:8" ht="19.5" customHeight="1">
      <c r="A7" s="12"/>
      <c r="B7" s="29" t="s">
        <v>48</v>
      </c>
      <c r="C7" s="10" t="s">
        <v>62</v>
      </c>
      <c r="D7" s="10"/>
      <c r="E7" s="11">
        <f>E8+E10</f>
        <v>5721000</v>
      </c>
      <c r="F7" s="11"/>
      <c r="G7" s="11">
        <f>G8+G10</f>
        <v>3598212.03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2119909.88</v>
      </c>
      <c r="H8" s="2"/>
    </row>
    <row r="9" spans="1:8" ht="15" customHeight="1">
      <c r="A9" s="12"/>
      <c r="B9" s="30" t="s">
        <v>79</v>
      </c>
      <c r="C9" s="13" t="s">
        <v>136</v>
      </c>
      <c r="D9" s="13"/>
      <c r="E9" s="33">
        <v>3839000</v>
      </c>
      <c r="F9" s="14"/>
      <c r="G9" s="14">
        <v>2119909.88</v>
      </c>
      <c r="H9" s="2"/>
    </row>
    <row r="10" spans="1:8" ht="33" customHeight="1">
      <c r="A10" s="12"/>
      <c r="B10" s="30" t="s">
        <v>171</v>
      </c>
      <c r="C10" s="13" t="s">
        <v>173</v>
      </c>
      <c r="D10" s="13"/>
      <c r="E10" s="33">
        <f>E11</f>
        <v>1882000</v>
      </c>
      <c r="F10" s="14"/>
      <c r="G10" s="14">
        <f>G11</f>
        <v>1478302.15</v>
      </c>
      <c r="H10" s="2"/>
    </row>
    <row r="11" spans="1:8" ht="15" customHeight="1">
      <c r="A11" s="12"/>
      <c r="B11" s="30" t="s">
        <v>172</v>
      </c>
      <c r="C11" s="13" t="s">
        <v>136</v>
      </c>
      <c r="D11" s="13"/>
      <c r="E11" s="33">
        <v>1882000</v>
      </c>
      <c r="F11" s="14"/>
      <c r="G11" s="14">
        <v>1478302.15</v>
      </c>
      <c r="H11" s="2"/>
    </row>
    <row r="12" spans="1:8" ht="15" customHeight="1">
      <c r="A12" s="12"/>
      <c r="B12" s="29" t="s">
        <v>186</v>
      </c>
      <c r="C12" s="10" t="s">
        <v>164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187</v>
      </c>
      <c r="C14" s="13" t="s">
        <v>164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155</v>
      </c>
      <c r="C15" s="13" t="s">
        <v>139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63</v>
      </c>
      <c r="D16" s="10"/>
      <c r="E16" s="11">
        <f>E17+E19</f>
        <v>1727000</v>
      </c>
      <c r="F16" s="11"/>
      <c r="G16" s="11">
        <f>G17+G19</f>
        <v>1236109.78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818072.07</v>
      </c>
      <c r="H17" s="2"/>
    </row>
    <row r="18" spans="1:8" ht="17.25" customHeight="1">
      <c r="A18" s="12"/>
      <c r="B18" s="30" t="s">
        <v>80</v>
      </c>
      <c r="C18" s="13" t="s">
        <v>137</v>
      </c>
      <c r="D18" s="13"/>
      <c r="E18" s="14">
        <v>1159000</v>
      </c>
      <c r="F18" s="14"/>
      <c r="G18" s="14">
        <v>818072.07</v>
      </c>
      <c r="H18" s="2"/>
    </row>
    <row r="19" spans="1:8" ht="30.75" customHeight="1">
      <c r="A19" s="12"/>
      <c r="B19" s="30" t="s">
        <v>171</v>
      </c>
      <c r="C19" s="13" t="s">
        <v>173</v>
      </c>
      <c r="D19" s="13"/>
      <c r="E19" s="14">
        <f>E20</f>
        <v>568000</v>
      </c>
      <c r="F19" s="14"/>
      <c r="G19" s="14">
        <f>G20</f>
        <v>418037.71</v>
      </c>
      <c r="H19" s="2"/>
    </row>
    <row r="20" spans="1:8" ht="17.25" customHeight="1">
      <c r="A20" s="12"/>
      <c r="B20" s="30" t="s">
        <v>174</v>
      </c>
      <c r="C20" s="13" t="s">
        <v>137</v>
      </c>
      <c r="D20" s="13"/>
      <c r="E20" s="14">
        <v>568000</v>
      </c>
      <c r="F20" s="14"/>
      <c r="G20" s="14">
        <v>418037.71</v>
      </c>
      <c r="H20" s="2"/>
    </row>
    <row r="21" spans="1:8" s="4" customFormat="1" ht="28.5" customHeight="1">
      <c r="A21" s="9"/>
      <c r="B21" s="29" t="s">
        <v>50</v>
      </c>
      <c r="C21" s="10" t="s">
        <v>64</v>
      </c>
      <c r="D21" s="10"/>
      <c r="E21" s="11">
        <f>E22+E24+E26+E28</f>
        <v>5593000</v>
      </c>
      <c r="F21" s="11"/>
      <c r="G21" s="11">
        <f>G22+G24+G26+G28</f>
        <v>3493064.52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261496.31</v>
      </c>
      <c r="H24" s="2"/>
    </row>
    <row r="25" spans="1:8" ht="15.75" customHeight="1">
      <c r="A25" s="12"/>
      <c r="B25" s="30" t="s">
        <v>82</v>
      </c>
      <c r="C25" s="13" t="s">
        <v>136</v>
      </c>
      <c r="D25" s="13"/>
      <c r="E25" s="14">
        <v>362000</v>
      </c>
      <c r="F25" s="14"/>
      <c r="G25" s="14">
        <v>261496.31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5231000</v>
      </c>
      <c r="F26" s="14"/>
      <c r="G26" s="14">
        <f>G27</f>
        <v>3231568.21</v>
      </c>
      <c r="H26" s="2"/>
      <c r="IV26">
        <f>SUM(A26:IU26)</f>
        <v>8462570.71</v>
      </c>
    </row>
    <row r="27" spans="1:8" ht="18" customHeight="1">
      <c r="A27" s="12"/>
      <c r="B27" s="30" t="s">
        <v>83</v>
      </c>
      <c r="C27" s="13" t="s">
        <v>136</v>
      </c>
      <c r="D27" s="13"/>
      <c r="E27" s="14">
        <v>5231000</v>
      </c>
      <c r="F27" s="14"/>
      <c r="G27" s="14">
        <v>3231568.21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165</v>
      </c>
      <c r="C32" s="13" t="s">
        <v>164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65</v>
      </c>
      <c r="D33" s="10"/>
      <c r="E33" s="11">
        <f>E34+E36+E38+E40</f>
        <v>1687000</v>
      </c>
      <c r="F33" s="11"/>
      <c r="G33" s="11">
        <f>G34+G36+G38+G40</f>
        <v>956673.89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77763.88</v>
      </c>
      <c r="H36" s="2"/>
    </row>
    <row r="37" spans="1:8" ht="15.75" customHeight="1">
      <c r="A37" s="12"/>
      <c r="B37" s="30" t="s">
        <v>86</v>
      </c>
      <c r="C37" s="13" t="s">
        <v>137</v>
      </c>
      <c r="D37" s="13"/>
      <c r="E37" s="14">
        <v>108000</v>
      </c>
      <c r="F37" s="14"/>
      <c r="G37" s="14">
        <v>77763.88</v>
      </c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1579000</v>
      </c>
      <c r="F38" s="14"/>
      <c r="G38" s="14">
        <f>G39</f>
        <v>878910.01</v>
      </c>
      <c r="H38" s="2"/>
    </row>
    <row r="39" spans="1:8" ht="18" customHeight="1">
      <c r="A39" s="12"/>
      <c r="B39" s="30" t="s">
        <v>87</v>
      </c>
      <c r="C39" s="13" t="s">
        <v>137</v>
      </c>
      <c r="D39" s="13"/>
      <c r="E39" s="14">
        <v>1579000</v>
      </c>
      <c r="F39" s="14"/>
      <c r="G39" s="14">
        <v>878910.01</v>
      </c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66</v>
      </c>
      <c r="D42" s="10"/>
      <c r="E42" s="11">
        <f>E43+E50+E70+E73+E76+E79+E83+E87+E94+E97+E106+E60</f>
        <v>51072651</v>
      </c>
      <c r="F42" s="11"/>
      <c r="G42" s="11">
        <f>G43+G50+G70+G73+G76+G79+G83+G87+G94+G97+G106+G60</f>
        <v>19081596.529999997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224105.5</v>
      </c>
      <c r="H43" s="27"/>
    </row>
    <row r="44" spans="1:8" ht="18.75" customHeight="1">
      <c r="A44" s="12"/>
      <c r="B44" s="30" t="s">
        <v>89</v>
      </c>
      <c r="C44" s="13" t="s">
        <v>138</v>
      </c>
      <c r="D44" s="13"/>
      <c r="E44" s="14">
        <v>8000</v>
      </c>
      <c r="F44" s="14"/>
      <c r="G44" s="14">
        <v>2500</v>
      </c>
      <c r="H44" s="2"/>
    </row>
    <row r="45" spans="1:8" ht="18.75" customHeight="1">
      <c r="A45" s="12"/>
      <c r="B45" s="30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91</v>
      </c>
      <c r="C46" s="13" t="s">
        <v>141</v>
      </c>
      <c r="D46" s="13"/>
      <c r="E46" s="14">
        <v>8000</v>
      </c>
      <c r="F46" s="14"/>
      <c r="G46" s="14">
        <v>5803</v>
      </c>
      <c r="H46" s="2"/>
    </row>
    <row r="47" spans="1:8" ht="18.75" customHeight="1">
      <c r="A47" s="12"/>
      <c r="B47" s="30" t="s">
        <v>156</v>
      </c>
      <c r="C47" s="13" t="s">
        <v>143</v>
      </c>
      <c r="D47" s="13"/>
      <c r="E47" s="14">
        <v>334000</v>
      </c>
      <c r="F47" s="14"/>
      <c r="G47" s="14">
        <v>212652.5</v>
      </c>
      <c r="H47" s="2"/>
    </row>
    <row r="48" spans="1:8" ht="18.75" customHeight="1">
      <c r="A48" s="12"/>
      <c r="B48" s="30" t="s">
        <v>158</v>
      </c>
      <c r="C48" s="13" t="s">
        <v>144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159</v>
      </c>
      <c r="C49" s="13" t="s">
        <v>145</v>
      </c>
      <c r="D49" s="13"/>
      <c r="E49" s="14">
        <v>39000</v>
      </c>
      <c r="F49" s="14"/>
      <c r="G49" s="14">
        <v>3150</v>
      </c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2862500</v>
      </c>
      <c r="F50" s="11"/>
      <c r="G50" s="11">
        <f>G51+G52+G53+G54+G55+G56+G58+G59+G57</f>
        <v>2231914.03</v>
      </c>
      <c r="H50" s="3"/>
    </row>
    <row r="51" spans="1:8" ht="18" customHeight="1">
      <c r="A51" s="12"/>
      <c r="B51" s="30" t="s">
        <v>92</v>
      </c>
      <c r="C51" s="13" t="s">
        <v>138</v>
      </c>
      <c r="D51" s="13"/>
      <c r="E51" s="14">
        <v>246000</v>
      </c>
      <c r="F51" s="14"/>
      <c r="G51" s="14">
        <v>167046.54</v>
      </c>
      <c r="H51" s="2"/>
    </row>
    <row r="52" spans="1:8" ht="14.25" customHeight="1">
      <c r="A52" s="12"/>
      <c r="B52" s="30" t="s">
        <v>93</v>
      </c>
      <c r="C52" s="13" t="s">
        <v>139</v>
      </c>
      <c r="D52" s="13"/>
      <c r="E52" s="14">
        <v>12000</v>
      </c>
      <c r="F52" s="14"/>
      <c r="G52" s="14"/>
      <c r="H52" s="2"/>
    </row>
    <row r="53" spans="1:8" ht="17.25" customHeight="1">
      <c r="A53" s="12"/>
      <c r="B53" s="30" t="s">
        <v>94</v>
      </c>
      <c r="C53" s="13" t="s">
        <v>140</v>
      </c>
      <c r="D53" s="13"/>
      <c r="E53" s="14">
        <v>406000</v>
      </c>
      <c r="F53" s="14"/>
      <c r="G53" s="14">
        <v>222676.43</v>
      </c>
      <c r="H53" s="2"/>
    </row>
    <row r="54" spans="1:8" ht="17.25" customHeight="1">
      <c r="A54" s="12"/>
      <c r="B54" s="30" t="s">
        <v>117</v>
      </c>
      <c r="C54" s="13" t="s">
        <v>142</v>
      </c>
      <c r="D54" s="13"/>
      <c r="E54" s="14">
        <v>103000</v>
      </c>
      <c r="F54" s="14"/>
      <c r="G54" s="14">
        <v>68960</v>
      </c>
      <c r="H54" s="2"/>
    </row>
    <row r="55" spans="1:8" ht="16.5" customHeight="1">
      <c r="A55" s="12"/>
      <c r="B55" s="30" t="s">
        <v>95</v>
      </c>
      <c r="C55" s="13" t="s">
        <v>141</v>
      </c>
      <c r="D55" s="13"/>
      <c r="E55" s="14">
        <v>301000</v>
      </c>
      <c r="F55" s="14"/>
      <c r="G55" s="14">
        <v>289616.96</v>
      </c>
      <c r="H55" s="2"/>
    </row>
    <row r="56" spans="1:8" ht="16.5" customHeight="1">
      <c r="A56" s="12"/>
      <c r="B56" s="30" t="s">
        <v>96</v>
      </c>
      <c r="C56" s="13" t="s">
        <v>143</v>
      </c>
      <c r="D56" s="13"/>
      <c r="E56" s="14">
        <v>1121000</v>
      </c>
      <c r="F56" s="14"/>
      <c r="G56" s="14">
        <v>1013591.48</v>
      </c>
      <c r="H56" s="2"/>
    </row>
    <row r="57" spans="1:8" ht="16.5" customHeight="1">
      <c r="A57" s="12"/>
      <c r="B57" s="30" t="s">
        <v>131</v>
      </c>
      <c r="C57" s="13" t="s">
        <v>146</v>
      </c>
      <c r="D57" s="13"/>
      <c r="E57" s="14">
        <v>96500</v>
      </c>
      <c r="F57" s="14"/>
      <c r="G57" s="14">
        <v>58244.02</v>
      </c>
      <c r="H57" s="2"/>
    </row>
    <row r="58" spans="1:8" ht="16.5" customHeight="1">
      <c r="A58" s="12"/>
      <c r="B58" s="30" t="s">
        <v>118</v>
      </c>
      <c r="C58" s="13" t="s">
        <v>144</v>
      </c>
      <c r="D58" s="13"/>
      <c r="E58" s="14">
        <v>98000</v>
      </c>
      <c r="F58" s="14"/>
      <c r="G58" s="14">
        <v>76784.66</v>
      </c>
      <c r="H58" s="2"/>
    </row>
    <row r="59" spans="1:8" ht="16.5" customHeight="1">
      <c r="A59" s="12"/>
      <c r="B59" s="30" t="s">
        <v>119</v>
      </c>
      <c r="C59" s="13" t="s">
        <v>145</v>
      </c>
      <c r="D59" s="13"/>
      <c r="E59" s="14">
        <v>479000</v>
      </c>
      <c r="F59" s="14"/>
      <c r="G59" s="14">
        <v>334993.94</v>
      </c>
      <c r="H59" s="2"/>
    </row>
    <row r="60" spans="1:8" ht="38.25" customHeight="1">
      <c r="A60" s="12"/>
      <c r="B60" s="29" t="s">
        <v>171</v>
      </c>
      <c r="C60" s="10" t="s">
        <v>173</v>
      </c>
      <c r="D60" s="10"/>
      <c r="E60" s="11">
        <f>E61+E62+E63+E64+E65+E66+E67+E68+E69</f>
        <v>5000</v>
      </c>
      <c r="F60" s="11"/>
      <c r="G60" s="11">
        <f>G66</f>
        <v>4640</v>
      </c>
      <c r="H60" s="2"/>
    </row>
    <row r="61" spans="1:8" ht="16.5" customHeight="1">
      <c r="A61" s="12"/>
      <c r="B61" s="30" t="s">
        <v>175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176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177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178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179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180</v>
      </c>
      <c r="C66" s="13" t="s">
        <v>143</v>
      </c>
      <c r="D66" s="13"/>
      <c r="E66" s="14">
        <v>5000</v>
      </c>
      <c r="F66" s="14"/>
      <c r="G66" s="14">
        <v>4640</v>
      </c>
      <c r="H66" s="2"/>
    </row>
    <row r="67" spans="1:8" ht="16.5" customHeight="1">
      <c r="A67" s="12"/>
      <c r="B67" s="30" t="s">
        <v>181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182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183</v>
      </c>
      <c r="C69" s="13" t="s">
        <v>145</v>
      </c>
      <c r="D69" s="13"/>
      <c r="E69" s="14"/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20598023</v>
      </c>
      <c r="F73" s="11"/>
      <c r="G73" s="11">
        <f>G74+G75</f>
        <v>1239138</v>
      </c>
      <c r="H73" s="3"/>
    </row>
    <row r="74" spans="1:8" ht="18" customHeight="1">
      <c r="A74" s="12"/>
      <c r="B74" s="30" t="s">
        <v>99</v>
      </c>
      <c r="C74" s="13" t="s">
        <v>141</v>
      </c>
      <c r="D74" s="13"/>
      <c r="E74" s="14">
        <v>20598023</v>
      </c>
      <c r="F74" s="14"/>
      <c r="G74" s="14">
        <v>1239138</v>
      </c>
      <c r="H74" s="2"/>
    </row>
    <row r="75" spans="1:8" ht="17.25" customHeight="1">
      <c r="A75" s="12"/>
      <c r="B75" s="30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2409750</v>
      </c>
      <c r="F76" s="11"/>
      <c r="G76" s="11">
        <f>G77+G78</f>
        <v>2399376.68</v>
      </c>
      <c r="H76" s="3"/>
    </row>
    <row r="77" spans="1:8" s="4" customFormat="1" ht="25.5" customHeight="1">
      <c r="A77" s="9"/>
      <c r="B77" s="30" t="s">
        <v>157</v>
      </c>
      <c r="C77" s="13" t="s">
        <v>141</v>
      </c>
      <c r="D77" s="13"/>
      <c r="E77" s="14">
        <v>621750</v>
      </c>
      <c r="F77" s="14"/>
      <c r="G77" s="14">
        <v>611378.84</v>
      </c>
      <c r="H77" s="3"/>
    </row>
    <row r="78" spans="1:8" ht="19.5" customHeight="1">
      <c r="A78" s="12"/>
      <c r="B78" s="30" t="s">
        <v>101</v>
      </c>
      <c r="C78" s="13" t="s">
        <v>143</v>
      </c>
      <c r="D78" s="13"/>
      <c r="E78" s="14">
        <v>1788000</v>
      </c>
      <c r="F78" s="14"/>
      <c r="G78" s="14">
        <v>1787997.84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258000</v>
      </c>
      <c r="F79" s="11"/>
      <c r="G79" s="11">
        <f>G80+G81+G82</f>
        <v>218487.02</v>
      </c>
      <c r="H79" s="3"/>
    </row>
    <row r="80" spans="1:8" ht="17.25" customHeight="1">
      <c r="A80" s="12"/>
      <c r="B80" s="30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103</v>
      </c>
      <c r="C81" s="13" t="s">
        <v>143</v>
      </c>
      <c r="D81" s="13"/>
      <c r="E81" s="14">
        <v>200000</v>
      </c>
      <c r="F81" s="14"/>
      <c r="G81" s="14">
        <v>192237.02</v>
      </c>
      <c r="H81" s="2"/>
    </row>
    <row r="82" spans="1:8" ht="18" customHeight="1">
      <c r="A82" s="12"/>
      <c r="B82" s="30" t="s">
        <v>120</v>
      </c>
      <c r="C82" s="13" t="s">
        <v>146</v>
      </c>
      <c r="D82" s="13"/>
      <c r="E82" s="14">
        <v>58000</v>
      </c>
      <c r="F82" s="14"/>
      <c r="G82" s="14">
        <v>26250</v>
      </c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2940000</v>
      </c>
      <c r="F83" s="11"/>
      <c r="G83" s="11">
        <f>G84+G85+G86</f>
        <v>1297199.72</v>
      </c>
      <c r="H83" s="3"/>
    </row>
    <row r="84" spans="1:8" ht="15" customHeight="1">
      <c r="A84" s="12"/>
      <c r="B84" s="30" t="s">
        <v>104</v>
      </c>
      <c r="C84" s="13" t="s">
        <v>141</v>
      </c>
      <c r="D84" s="13"/>
      <c r="E84" s="14">
        <v>2940000</v>
      </c>
      <c r="F84" s="14"/>
      <c r="G84" s="14">
        <v>1297199.72</v>
      </c>
      <c r="H84" s="2"/>
    </row>
    <row r="85" spans="1:8" ht="18.75" customHeight="1">
      <c r="A85" s="12"/>
      <c r="B85" s="30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18425378</v>
      </c>
      <c r="F87" s="11"/>
      <c r="G87" s="11">
        <f>G88+G89+G90+G91+G92+G93</f>
        <v>9431894.85</v>
      </c>
      <c r="H87" s="3"/>
    </row>
    <row r="88" spans="1:8" ht="35.25" customHeight="1">
      <c r="A88" s="12"/>
      <c r="B88" s="30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107</v>
      </c>
      <c r="C89" s="13" t="s">
        <v>140</v>
      </c>
      <c r="D89" s="13"/>
      <c r="E89" s="14">
        <v>8965118</v>
      </c>
      <c r="F89" s="14"/>
      <c r="G89" s="14">
        <v>6627801.01</v>
      </c>
      <c r="H89" s="2"/>
    </row>
    <row r="90" spans="1:8" ht="17.25" customHeight="1">
      <c r="A90" s="12"/>
      <c r="B90" s="30" t="s">
        <v>106</v>
      </c>
      <c r="C90" s="13" t="s">
        <v>141</v>
      </c>
      <c r="D90" s="13"/>
      <c r="E90" s="14">
        <v>8762260</v>
      </c>
      <c r="F90" s="14"/>
      <c r="G90" s="14">
        <v>2122100.42</v>
      </c>
      <c r="H90" s="2"/>
    </row>
    <row r="91" spans="1:8" ht="20.25" customHeight="1">
      <c r="A91" s="12"/>
      <c r="B91" s="30" t="s">
        <v>108</v>
      </c>
      <c r="C91" s="13" t="s">
        <v>143</v>
      </c>
      <c r="D91" s="13"/>
      <c r="E91" s="14">
        <v>664000</v>
      </c>
      <c r="F91" s="14"/>
      <c r="G91" s="14">
        <v>648532.42</v>
      </c>
      <c r="H91" s="2"/>
    </row>
    <row r="92" spans="1:8" ht="20.25" customHeight="1">
      <c r="A92" s="12"/>
      <c r="B92" s="30" t="s">
        <v>123</v>
      </c>
      <c r="C92" s="13" t="s">
        <v>144</v>
      </c>
      <c r="D92" s="13"/>
      <c r="E92" s="14">
        <v>34000</v>
      </c>
      <c r="F92" s="14"/>
      <c r="G92" s="14">
        <v>33461</v>
      </c>
      <c r="H92" s="2"/>
    </row>
    <row r="93" spans="1:8" ht="20.25" customHeight="1">
      <c r="A93" s="12"/>
      <c r="B93" s="30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3178000</v>
      </c>
      <c r="F97" s="11"/>
      <c r="G97" s="11">
        <f>G98+G100+G101+G102+G104+G105+G99+G103</f>
        <v>2034840.7300000002</v>
      </c>
      <c r="H97" s="3"/>
    </row>
    <row r="98" spans="1:8" ht="18" customHeight="1">
      <c r="A98" s="12"/>
      <c r="B98" s="30" t="s">
        <v>111</v>
      </c>
      <c r="C98" s="13" t="s">
        <v>138</v>
      </c>
      <c r="D98" s="13"/>
      <c r="E98" s="14">
        <v>55000</v>
      </c>
      <c r="F98" s="14"/>
      <c r="G98" s="14">
        <v>36417.97</v>
      </c>
      <c r="H98" s="2"/>
    </row>
    <row r="99" spans="1:8" ht="18" customHeight="1">
      <c r="A99" s="12"/>
      <c r="B99" s="30" t="s">
        <v>155</v>
      </c>
      <c r="C99" s="13" t="s">
        <v>139</v>
      </c>
      <c r="D99" s="13"/>
      <c r="E99" s="14">
        <v>20000</v>
      </c>
      <c r="F99" s="14"/>
      <c r="G99" s="14"/>
      <c r="H99" s="2"/>
    </row>
    <row r="100" spans="1:8" ht="18" customHeight="1">
      <c r="A100" s="12"/>
      <c r="B100" s="30" t="s">
        <v>112</v>
      </c>
      <c r="C100" s="13" t="s">
        <v>140</v>
      </c>
      <c r="D100" s="13"/>
      <c r="E100" s="14">
        <v>508000</v>
      </c>
      <c r="F100" s="14"/>
      <c r="G100" s="14">
        <v>394260.13</v>
      </c>
      <c r="H100" s="2"/>
    </row>
    <row r="101" spans="1:8" ht="20.25" customHeight="1">
      <c r="A101" s="12"/>
      <c r="B101" s="30" t="s">
        <v>113</v>
      </c>
      <c r="C101" s="13" t="s">
        <v>141</v>
      </c>
      <c r="D101" s="13"/>
      <c r="E101" s="14">
        <v>779000</v>
      </c>
      <c r="F101" s="14"/>
      <c r="G101" s="14">
        <v>480633.78</v>
      </c>
      <c r="H101" s="2"/>
    </row>
    <row r="102" spans="1:8" ht="19.5" customHeight="1">
      <c r="A102" s="12"/>
      <c r="B102" s="30" t="s">
        <v>114</v>
      </c>
      <c r="C102" s="13" t="s">
        <v>143</v>
      </c>
      <c r="D102" s="13"/>
      <c r="E102" s="14">
        <v>1287000</v>
      </c>
      <c r="F102" s="14"/>
      <c r="G102" s="14">
        <v>912104.51</v>
      </c>
      <c r="H102" s="2"/>
    </row>
    <row r="103" spans="1:8" ht="19.5" customHeight="1">
      <c r="A103" s="12"/>
      <c r="B103" s="30" t="s">
        <v>134</v>
      </c>
      <c r="C103" s="13" t="s">
        <v>146</v>
      </c>
      <c r="D103" s="13"/>
      <c r="E103" s="14">
        <v>69000</v>
      </c>
      <c r="F103" s="14"/>
      <c r="G103" s="14">
        <v>50117.03</v>
      </c>
      <c r="H103" s="2"/>
    </row>
    <row r="104" spans="1:8" ht="18.75" customHeight="1">
      <c r="A104" s="12"/>
      <c r="B104" s="30" t="s">
        <v>115</v>
      </c>
      <c r="C104" s="13" t="s">
        <v>144</v>
      </c>
      <c r="D104" s="13"/>
      <c r="E104" s="14">
        <v>300000</v>
      </c>
      <c r="F104" s="14"/>
      <c r="G104" s="14">
        <v>79265.79</v>
      </c>
      <c r="H104" s="2"/>
    </row>
    <row r="105" spans="1:8" ht="18.75" customHeight="1">
      <c r="A105" s="12"/>
      <c r="B105" s="30" t="s">
        <v>116</v>
      </c>
      <c r="C105" s="13" t="s">
        <v>145</v>
      </c>
      <c r="D105" s="13"/>
      <c r="E105" s="14">
        <v>160000</v>
      </c>
      <c r="F105" s="14"/>
      <c r="G105" s="14">
        <v>82041.52</v>
      </c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67</v>
      </c>
      <c r="D108" s="10"/>
      <c r="E108" s="11">
        <f>E109</f>
        <v>570000</v>
      </c>
      <c r="F108" s="11"/>
      <c r="G108" s="11">
        <f>G109</f>
        <v>384152.34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384152.34</v>
      </c>
      <c r="H109" s="2"/>
    </row>
    <row r="110" spans="1:8" ht="36.75" customHeight="1">
      <c r="A110" s="12"/>
      <c r="B110" s="30" t="s">
        <v>126</v>
      </c>
      <c r="C110" s="13" t="s">
        <v>147</v>
      </c>
      <c r="D110" s="13"/>
      <c r="E110" s="14">
        <v>570000</v>
      </c>
      <c r="F110" s="14"/>
      <c r="G110" s="14">
        <v>384152.34</v>
      </c>
      <c r="H110" s="2"/>
    </row>
    <row r="111" spans="1:8" ht="38.25" customHeight="1">
      <c r="A111" s="12"/>
      <c r="B111" s="29" t="s">
        <v>191</v>
      </c>
      <c r="C111" s="10" t="s">
        <v>192</v>
      </c>
      <c r="D111" s="10"/>
      <c r="E111" s="11">
        <f>E112</f>
        <v>100000</v>
      </c>
      <c r="F111" s="11"/>
      <c r="G111" s="11">
        <f>G112</f>
        <v>70410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70410</v>
      </c>
      <c r="H112" s="2"/>
    </row>
    <row r="113" spans="1:8" ht="16.5" customHeight="1">
      <c r="A113" s="12"/>
      <c r="B113" s="30" t="s">
        <v>127</v>
      </c>
      <c r="C113" s="13" t="s">
        <v>148</v>
      </c>
      <c r="D113" s="13"/>
      <c r="E113" s="14">
        <v>100000</v>
      </c>
      <c r="F113" s="14"/>
      <c r="G113" s="14">
        <v>70410</v>
      </c>
      <c r="H113" s="2"/>
    </row>
    <row r="114" spans="1:8" ht="48.75" customHeight="1">
      <c r="A114" s="12"/>
      <c r="B114" s="29" t="s">
        <v>54</v>
      </c>
      <c r="C114" s="10" t="s">
        <v>68</v>
      </c>
      <c r="D114" s="10"/>
      <c r="E114" s="11">
        <f>E115</f>
        <v>126803040.04</v>
      </c>
      <c r="F114" s="11"/>
      <c r="G114" s="11">
        <f>G115</f>
        <v>123166745.01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126803040.04</v>
      </c>
      <c r="F115" s="14"/>
      <c r="G115" s="14">
        <f>G116</f>
        <v>123166745.01</v>
      </c>
      <c r="H115" s="2"/>
    </row>
    <row r="116" spans="1:8" ht="18" customHeight="1">
      <c r="A116" s="12"/>
      <c r="B116" s="30" t="s">
        <v>128</v>
      </c>
      <c r="C116" s="13" t="s">
        <v>144</v>
      </c>
      <c r="D116" s="13"/>
      <c r="E116" s="14">
        <v>126803040.04</v>
      </c>
      <c r="F116" s="14"/>
      <c r="G116" s="14">
        <v>123166745.01</v>
      </c>
      <c r="H116" s="2"/>
    </row>
    <row r="117" spans="1:8" ht="49.5" customHeight="1">
      <c r="A117" s="12"/>
      <c r="B117" s="29" t="s">
        <v>151</v>
      </c>
      <c r="C117" s="10" t="s">
        <v>152</v>
      </c>
      <c r="D117" s="10"/>
      <c r="E117" s="11">
        <f>E122+E120+E118</f>
        <v>7000</v>
      </c>
      <c r="F117" s="11"/>
      <c r="G117" s="11">
        <f>G118+G120+G122</f>
        <v>6034.78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7000</v>
      </c>
      <c r="F122" s="14"/>
      <c r="G122" s="14">
        <f>G123</f>
        <v>6034.78</v>
      </c>
      <c r="H122" s="2"/>
    </row>
    <row r="123" spans="1:8" ht="18" customHeight="1">
      <c r="A123" s="12"/>
      <c r="B123" s="30" t="s">
        <v>153</v>
      </c>
      <c r="C123" s="13" t="s">
        <v>144</v>
      </c>
      <c r="D123" s="13"/>
      <c r="E123" s="14">
        <v>7000</v>
      </c>
      <c r="F123" s="14"/>
      <c r="G123" s="14">
        <v>6034.78</v>
      </c>
      <c r="H123" s="2"/>
    </row>
    <row r="124" spans="1:8" ht="79.5" customHeight="1">
      <c r="A124" s="12"/>
      <c r="B124" s="29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9" t="s">
        <v>189</v>
      </c>
      <c r="C128" s="10" t="s">
        <v>188</v>
      </c>
      <c r="D128" s="13"/>
      <c r="E128" s="11">
        <f>E129</f>
        <v>60000</v>
      </c>
      <c r="F128" s="11"/>
      <c r="G128" s="11">
        <f>G129</f>
        <v>60000</v>
      </c>
      <c r="H128" s="2"/>
    </row>
    <row r="129" spans="1:8" ht="36.75" customHeight="1">
      <c r="A129" s="12"/>
      <c r="B129" s="30" t="s">
        <v>194</v>
      </c>
      <c r="C129" s="13" t="s">
        <v>190</v>
      </c>
      <c r="D129" s="13"/>
      <c r="E129" s="14">
        <f>E130</f>
        <v>60000</v>
      </c>
      <c r="F129" s="14"/>
      <c r="G129" s="14">
        <f>G130</f>
        <v>60000</v>
      </c>
      <c r="H129" s="2"/>
    </row>
    <row r="130" spans="1:8" ht="36.75" customHeight="1">
      <c r="A130" s="12"/>
      <c r="B130" s="30" t="s">
        <v>193</v>
      </c>
      <c r="C130" s="13" t="s">
        <v>188</v>
      </c>
      <c r="D130" s="13"/>
      <c r="E130" s="14">
        <v>60000</v>
      </c>
      <c r="F130" s="14"/>
      <c r="G130" s="14">
        <v>60000</v>
      </c>
      <c r="H130" s="2"/>
    </row>
    <row r="131" spans="1:8" ht="18.75" customHeight="1">
      <c r="A131" s="12"/>
      <c r="B131" s="29" t="s">
        <v>56</v>
      </c>
      <c r="C131" s="10" t="s">
        <v>70</v>
      </c>
      <c r="D131" s="31">
        <f>D132</f>
        <v>926000</v>
      </c>
      <c r="E131" s="11">
        <f>E132</f>
        <v>1455000</v>
      </c>
      <c r="F131" s="11">
        <f>F132</f>
        <v>75267.12</v>
      </c>
      <c r="G131" s="11">
        <f>G132</f>
        <v>761010.92</v>
      </c>
      <c r="H131" s="2"/>
    </row>
    <row r="132" spans="1:8" s="7" customFormat="1" ht="36" customHeight="1">
      <c r="A132" s="12">
        <v>2.94</v>
      </c>
      <c r="B132" s="30" t="s">
        <v>20</v>
      </c>
      <c r="C132" s="13" t="s">
        <v>30</v>
      </c>
      <c r="D132" s="32">
        <f>D134</f>
        <v>926000</v>
      </c>
      <c r="E132" s="14">
        <f>E134</f>
        <v>1455000</v>
      </c>
      <c r="F132" s="14">
        <f>F134</f>
        <v>75267.12</v>
      </c>
      <c r="G132" s="14">
        <f>G134</f>
        <v>761010.92</v>
      </c>
      <c r="H132" s="2"/>
    </row>
    <row r="133" spans="1:8" ht="15.75" hidden="1">
      <c r="A133" s="12"/>
      <c r="B133" s="29"/>
      <c r="C133" s="13"/>
      <c r="D133" s="32"/>
      <c r="E133" s="14"/>
      <c r="F133" s="14"/>
      <c r="G133" s="14"/>
      <c r="H133" s="2"/>
    </row>
    <row r="134" spans="1:8" ht="17.25" customHeight="1">
      <c r="A134" s="12"/>
      <c r="B134" s="30" t="s">
        <v>130</v>
      </c>
      <c r="C134" s="13" t="s">
        <v>150</v>
      </c>
      <c r="D134" s="32">
        <v>926000</v>
      </c>
      <c r="E134" s="14">
        <v>1455000</v>
      </c>
      <c r="F134" s="14">
        <v>75267.12</v>
      </c>
      <c r="G134" s="14">
        <v>761010.92</v>
      </c>
      <c r="H134" s="2"/>
    </row>
    <row r="135" spans="1:8" ht="81" customHeight="1">
      <c r="A135" s="12"/>
      <c r="B135" s="29" t="s">
        <v>60</v>
      </c>
      <c r="C135" s="10" t="s">
        <v>71</v>
      </c>
      <c r="D135" s="10"/>
      <c r="E135" s="11">
        <f>E138+E141+E136</f>
        <v>13500000</v>
      </c>
      <c r="F135" s="11"/>
      <c r="G135" s="11">
        <f>G138+G141+G136</f>
        <v>8566761.25</v>
      </c>
      <c r="H135" s="2"/>
    </row>
    <row r="136" spans="1:8" ht="45" customHeight="1">
      <c r="A136" s="12"/>
      <c r="B136" s="30" t="s">
        <v>196</v>
      </c>
      <c r="C136" s="10" t="s">
        <v>167</v>
      </c>
      <c r="D136" s="13"/>
      <c r="E136" s="11">
        <f>E137</f>
        <v>0</v>
      </c>
      <c r="F136" s="11"/>
      <c r="G136" s="11">
        <f>G137</f>
        <v>0</v>
      </c>
      <c r="H136" s="2"/>
    </row>
    <row r="137" spans="1:8" ht="42" customHeight="1">
      <c r="A137" s="12"/>
      <c r="B137" s="30" t="s">
        <v>195</v>
      </c>
      <c r="C137" s="13" t="s">
        <v>149</v>
      </c>
      <c r="D137" s="13"/>
      <c r="E137" s="14"/>
      <c r="F137" s="14"/>
      <c r="G137" s="14"/>
      <c r="H137" s="2"/>
    </row>
    <row r="138" spans="1:8" s="7" customFormat="1" ht="19.5" customHeight="1">
      <c r="A138" s="12">
        <v>2.48</v>
      </c>
      <c r="B138" s="30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9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30" t="s">
        <v>166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30" t="s">
        <v>32</v>
      </c>
      <c r="C141" s="13" t="s">
        <v>37</v>
      </c>
      <c r="D141" s="13"/>
      <c r="E141" s="14">
        <f>E142</f>
        <v>13500000</v>
      </c>
      <c r="F141" s="14"/>
      <c r="G141" s="14">
        <f>G142</f>
        <v>8566761.25</v>
      </c>
      <c r="H141" s="2"/>
    </row>
    <row r="142" spans="1:8" ht="34.5" customHeight="1">
      <c r="A142" s="12"/>
      <c r="B142" s="30" t="s">
        <v>129</v>
      </c>
      <c r="C142" s="13" t="s">
        <v>149</v>
      </c>
      <c r="D142" s="13"/>
      <c r="E142" s="14">
        <v>13500000</v>
      </c>
      <c r="F142" s="14"/>
      <c r="G142" s="14">
        <v>8566761.25</v>
      </c>
      <c r="H142" s="2"/>
    </row>
    <row r="143" spans="1:8" ht="34.5" customHeight="1">
      <c r="A143" s="12"/>
      <c r="B143" s="29" t="s">
        <v>170</v>
      </c>
      <c r="C143" s="10" t="s">
        <v>168</v>
      </c>
      <c r="D143" s="10"/>
      <c r="E143" s="11">
        <f>E144</f>
        <v>110000</v>
      </c>
      <c r="F143" s="11"/>
      <c r="G143" s="11">
        <f>G144</f>
        <v>105140</v>
      </c>
      <c r="H143" s="2"/>
    </row>
    <row r="144" spans="1:8" ht="34.5" customHeight="1">
      <c r="A144" s="12"/>
      <c r="B144" s="30" t="s">
        <v>169</v>
      </c>
      <c r="C144" s="10" t="s">
        <v>167</v>
      </c>
      <c r="D144" s="10"/>
      <c r="E144" s="11">
        <f>E145</f>
        <v>110000</v>
      </c>
      <c r="F144" s="11"/>
      <c r="G144" s="11">
        <f>G145</f>
        <v>105140</v>
      </c>
      <c r="H144" s="2"/>
    </row>
    <row r="145" spans="1:8" ht="34.5" customHeight="1">
      <c r="A145" s="12"/>
      <c r="B145" s="30" t="s">
        <v>169</v>
      </c>
      <c r="C145" s="13" t="s">
        <v>146</v>
      </c>
      <c r="D145" s="13"/>
      <c r="E145" s="14">
        <v>110000</v>
      </c>
      <c r="F145" s="14"/>
      <c r="G145" s="14">
        <v>105140</v>
      </c>
      <c r="H145" s="2"/>
    </row>
    <row r="146" spans="1:8" ht="35.25" customHeight="1">
      <c r="A146" s="12"/>
      <c r="B146" s="29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1728</v>
      </c>
      <c r="H146" s="2"/>
    </row>
    <row r="147" spans="1:8" s="7" customFormat="1" ht="67.5" customHeight="1">
      <c r="A147" s="12">
        <v>2.5</v>
      </c>
      <c r="B147" s="30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30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30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30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30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30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30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1728</v>
      </c>
      <c r="H153" s="2"/>
    </row>
    <row r="154" spans="1:8" ht="18" customHeight="1">
      <c r="A154" s="12"/>
      <c r="B154" s="30" t="s">
        <v>134</v>
      </c>
      <c r="C154" s="13" t="s">
        <v>146</v>
      </c>
      <c r="D154" s="13"/>
      <c r="E154" s="14">
        <v>3000</v>
      </c>
      <c r="F154" s="14"/>
      <c r="G154" s="14">
        <v>1728</v>
      </c>
      <c r="H154" s="2"/>
    </row>
    <row r="155" spans="1:8" ht="18" customHeight="1">
      <c r="A155" s="12"/>
      <c r="B155" s="29" t="s">
        <v>58</v>
      </c>
      <c r="C155" s="10" t="s">
        <v>73</v>
      </c>
      <c r="D155" s="10"/>
      <c r="E155" s="11">
        <f>E156+E158</f>
        <v>0</v>
      </c>
      <c r="F155" s="11"/>
      <c r="G155" s="11">
        <f>G156+G158</f>
        <v>0</v>
      </c>
      <c r="H155" s="2"/>
    </row>
    <row r="156" spans="1:8" s="7" customFormat="1" ht="66.75" customHeight="1">
      <c r="A156" s="12">
        <v>2.5</v>
      </c>
      <c r="B156" s="30" t="s">
        <v>22</v>
      </c>
      <c r="C156" s="13" t="s">
        <v>10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6.5" customHeight="1">
      <c r="A157" s="12"/>
      <c r="B157" s="30" t="s">
        <v>131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6.5" customHeight="1">
      <c r="A158" s="12">
        <v>2.66</v>
      </c>
      <c r="B158" s="30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30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9" t="s">
        <v>59</v>
      </c>
      <c r="C160" s="10" t="s">
        <v>74</v>
      </c>
      <c r="D160" s="10"/>
      <c r="E160" s="11">
        <f>E163+E165+E161+E167</f>
        <v>19500</v>
      </c>
      <c r="F160" s="11"/>
      <c r="G160" s="11">
        <f>G163+G165+G161+G167</f>
        <v>17767.33</v>
      </c>
      <c r="H160" s="2"/>
    </row>
    <row r="161" spans="1:8" ht="69" customHeight="1">
      <c r="A161" s="12"/>
      <c r="B161" s="30" t="s">
        <v>161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30" t="s">
        <v>162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30" t="s">
        <v>22</v>
      </c>
      <c r="C163" s="13" t="s">
        <v>10</v>
      </c>
      <c r="D163" s="13"/>
      <c r="E163" s="14">
        <f>E164</f>
        <v>13500</v>
      </c>
      <c r="F163" s="14"/>
      <c r="G163" s="14">
        <f>G164</f>
        <v>12613.33</v>
      </c>
      <c r="H163" s="2"/>
    </row>
    <row r="164" spans="1:8" ht="16.5" customHeight="1">
      <c r="A164" s="12"/>
      <c r="B164" s="30" t="s">
        <v>131</v>
      </c>
      <c r="C164" s="13" t="s">
        <v>146</v>
      </c>
      <c r="D164" s="13"/>
      <c r="E164" s="14">
        <v>13500</v>
      </c>
      <c r="F164" s="14"/>
      <c r="G164" s="14">
        <v>12613.33</v>
      </c>
      <c r="H164" s="2"/>
    </row>
    <row r="165" spans="1:8" s="7" customFormat="1" ht="17.25" customHeight="1">
      <c r="A165" s="12">
        <v>2.66</v>
      </c>
      <c r="B165" s="30" t="s">
        <v>27</v>
      </c>
      <c r="C165" s="13" t="s">
        <v>43</v>
      </c>
      <c r="D165" s="13"/>
      <c r="E165" s="14">
        <f>E166</f>
        <v>1000</v>
      </c>
      <c r="F165" s="14"/>
      <c r="G165" s="14">
        <f>G166</f>
        <v>379.36</v>
      </c>
      <c r="H165" s="2"/>
    </row>
    <row r="166" spans="1:8" ht="15.75" customHeight="1">
      <c r="A166" s="12"/>
      <c r="B166" s="30" t="s">
        <v>134</v>
      </c>
      <c r="C166" s="13" t="s">
        <v>146</v>
      </c>
      <c r="D166" s="13"/>
      <c r="E166" s="14">
        <v>1000</v>
      </c>
      <c r="F166" s="14"/>
      <c r="G166" s="14">
        <v>379.36</v>
      </c>
      <c r="H166" s="2"/>
    </row>
    <row r="167" spans="1:8" ht="15.75" customHeight="1">
      <c r="A167" s="12"/>
      <c r="B167" s="30" t="s">
        <v>169</v>
      </c>
      <c r="C167" s="13" t="s">
        <v>167</v>
      </c>
      <c r="D167" s="13"/>
      <c r="E167" s="14">
        <f>E168</f>
        <v>5000</v>
      </c>
      <c r="F167" s="14"/>
      <c r="G167" s="14">
        <f>G168</f>
        <v>4774.64</v>
      </c>
      <c r="H167" s="2"/>
    </row>
    <row r="168" spans="1:8" ht="15.75" customHeight="1">
      <c r="A168" s="12"/>
      <c r="B168" s="30" t="s">
        <v>169</v>
      </c>
      <c r="C168" s="13" t="s">
        <v>146</v>
      </c>
      <c r="D168" s="13"/>
      <c r="E168" s="14">
        <v>5000</v>
      </c>
      <c r="F168" s="14"/>
      <c r="G168" s="14">
        <v>4774.64</v>
      </c>
      <c r="H168" s="2"/>
    </row>
    <row r="169" spans="1:8" ht="16.5" customHeight="1">
      <c r="A169" s="12"/>
      <c r="B169" s="29" t="s">
        <v>61</v>
      </c>
      <c r="C169" s="10" t="s">
        <v>75</v>
      </c>
      <c r="D169" s="10"/>
      <c r="E169" s="11">
        <f>E170</f>
        <v>440000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30" t="s">
        <v>5</v>
      </c>
      <c r="C170" s="13" t="s">
        <v>2</v>
      </c>
      <c r="D170" s="13"/>
      <c r="E170" s="14">
        <f>E171</f>
        <v>440000</v>
      </c>
      <c r="F170" s="14"/>
      <c r="G170" s="14">
        <f>G171</f>
        <v>0</v>
      </c>
      <c r="H170" s="2"/>
    </row>
    <row r="171" spans="1:8" ht="18.75" customHeight="1">
      <c r="A171" s="12"/>
      <c r="B171" s="30" t="s">
        <v>135</v>
      </c>
      <c r="C171" s="13" t="s">
        <v>146</v>
      </c>
      <c r="D171" s="13"/>
      <c r="E171" s="14">
        <v>440000</v>
      </c>
      <c r="F171" s="14"/>
      <c r="G171" s="14"/>
      <c r="H171" s="2"/>
    </row>
    <row r="172" spans="1:8" s="4" customFormat="1" ht="30.75" customHeight="1">
      <c r="A172" s="9" t="s">
        <v>23</v>
      </c>
      <c r="B172" s="29" t="s">
        <v>15</v>
      </c>
      <c r="C172" s="10" t="s">
        <v>9</v>
      </c>
      <c r="D172" s="34">
        <v>20335891</v>
      </c>
      <c r="E172" s="35">
        <v>-26714040.94</v>
      </c>
      <c r="F172" s="36">
        <v>2220400.88</v>
      </c>
      <c r="G172" s="35">
        <v>-29797987.43</v>
      </c>
      <c r="H172" s="3"/>
    </row>
    <row r="173" spans="1:7" ht="37.5" customHeight="1">
      <c r="A173" s="52" t="s">
        <v>160</v>
      </c>
      <c r="B173" s="53"/>
      <c r="C173" s="53"/>
      <c r="D173" s="17"/>
      <c r="E173" s="16" t="s">
        <v>34</v>
      </c>
      <c r="F173" s="16" t="s">
        <v>34</v>
      </c>
      <c r="G173" s="17"/>
    </row>
    <row r="174" spans="1:7" ht="93.75" customHeight="1">
      <c r="A174" s="52"/>
      <c r="B174" s="53"/>
      <c r="C174" s="53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11314000</v>
      </c>
      <c r="F176" s="22"/>
      <c r="G176" s="23">
        <f>G9+G25+G27+G11</f>
        <v>7091276.550000001</v>
      </c>
    </row>
    <row r="177" spans="1:7" ht="14.25">
      <c r="A177" s="1"/>
      <c r="C177" s="21">
        <v>212</v>
      </c>
      <c r="D177" s="21"/>
      <c r="E177" s="25">
        <f>E32+E14</f>
        <v>1000</v>
      </c>
      <c r="F177" s="25"/>
      <c r="G177" s="24">
        <f>G32+G14</f>
        <v>0</v>
      </c>
    </row>
    <row r="178" spans="1:7" ht="14.25">
      <c r="A178" s="6"/>
      <c r="C178" s="21">
        <v>213</v>
      </c>
      <c r="D178" s="21"/>
      <c r="E178" s="22">
        <f>E18+E37+E39+E20</f>
        <v>3414000</v>
      </c>
      <c r="F178" s="22"/>
      <c r="G178" s="23">
        <f>G18+G37+G39+G20</f>
        <v>2192783.67</v>
      </c>
    </row>
    <row r="179" spans="3:7" ht="12.75">
      <c r="C179">
        <v>221</v>
      </c>
      <c r="E179" s="19">
        <f>E51+E44+E98</f>
        <v>309000</v>
      </c>
      <c r="F179" s="19"/>
      <c r="G179" s="19">
        <f>G98+G51+G44</f>
        <v>205964.51</v>
      </c>
    </row>
    <row r="180" spans="3:7" ht="12.75">
      <c r="C180">
        <v>222</v>
      </c>
      <c r="E180" s="19">
        <f>E99+E88+E52+E15</f>
        <v>32000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9879118</v>
      </c>
      <c r="F181" s="19"/>
      <c r="G181" s="19">
        <f>G100+G89+G53</f>
        <v>7244737.569999999</v>
      </c>
    </row>
    <row r="182" spans="3:7" ht="12.75">
      <c r="C182">
        <v>224</v>
      </c>
      <c r="E182" s="20">
        <f>E54</f>
        <v>103000</v>
      </c>
      <c r="F182" s="20"/>
      <c r="G182" s="20">
        <f>G54</f>
        <v>68960</v>
      </c>
    </row>
    <row r="183" spans="3:7" ht="12.75">
      <c r="C183">
        <v>225</v>
      </c>
      <c r="E183" s="19">
        <f>E101+E90+E84+E80+E77+E74+E55+E46+E65</f>
        <v>34010033</v>
      </c>
      <c r="F183" s="19"/>
      <c r="G183" s="19">
        <f>G101+G90+G84+G80+G77+G74+G55+G46+G65</f>
        <v>6045870.72</v>
      </c>
    </row>
    <row r="184" spans="3:7" ht="12.75">
      <c r="C184">
        <v>226</v>
      </c>
      <c r="E184" s="19">
        <f>E102+E91+E85+E81+E75+E56+E47+E78+E66</f>
        <v>5399000</v>
      </c>
      <c r="F184" s="19"/>
      <c r="G184" s="19">
        <f>G102+G91+G85+G81+G78+G75+G56+G47+G66</f>
        <v>4771755.77</v>
      </c>
    </row>
    <row r="185" spans="3:7" ht="12.75">
      <c r="C185">
        <v>231</v>
      </c>
      <c r="E185" s="20">
        <f>E134</f>
        <v>1455000</v>
      </c>
      <c r="F185" s="20"/>
      <c r="G185" s="20">
        <f>G134</f>
        <v>761010.92</v>
      </c>
    </row>
    <row r="186" spans="3:7" ht="12.75">
      <c r="C186">
        <v>241</v>
      </c>
      <c r="E186" s="20">
        <f>E142+E140+E137</f>
        <v>13500000</v>
      </c>
      <c r="F186" s="20"/>
      <c r="G186" s="20">
        <f>G142+G140+G137</f>
        <v>8566761.25</v>
      </c>
    </row>
    <row r="187" spans="3:7" ht="12.75">
      <c r="C187">
        <v>242</v>
      </c>
      <c r="E187" s="20">
        <f>E130</f>
        <v>60000</v>
      </c>
      <c r="F187" s="20"/>
      <c r="G187" s="20">
        <f>G130</f>
        <v>60000</v>
      </c>
    </row>
    <row r="188" spans="3:7" ht="12.75">
      <c r="C188">
        <v>290</v>
      </c>
      <c r="E188" s="19">
        <f>E171+E103+E57+E157+E159+E162+E164+E166+E154+E145+E168+E82</f>
        <v>796000</v>
      </c>
      <c r="F188" s="19"/>
      <c r="G188" s="19">
        <f>G171+G103+G57+G162+G164+G154+G145+G166+G157+G168+G82</f>
        <v>259246.38</v>
      </c>
    </row>
    <row r="189" spans="3:7" ht="12.75">
      <c r="C189">
        <v>310</v>
      </c>
      <c r="E189" s="19">
        <f>E116+E104+E92+E86+E58+E48+E119+E122</f>
        <v>127249040.04</v>
      </c>
      <c r="F189" s="19"/>
      <c r="G189" s="19">
        <f>G123+G121+G119+G116+G104+G92+G86+G58+G48</f>
        <v>123362291.24000001</v>
      </c>
    </row>
    <row r="190" spans="3:7" ht="12.75">
      <c r="C190">
        <v>340</v>
      </c>
      <c r="E190" s="19">
        <f>E105+E93+E59+E49+E69</f>
        <v>678000</v>
      </c>
      <c r="F190" s="19"/>
      <c r="G190" s="19">
        <f>G105+G93+G59+G49+G69</f>
        <v>420185.46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70410</v>
      </c>
    </row>
    <row r="192" spans="3:7" ht="12.75">
      <c r="C192">
        <v>263</v>
      </c>
      <c r="E192" s="19">
        <f>E110</f>
        <v>570000</v>
      </c>
      <c r="F192" s="19"/>
      <c r="G192" s="19">
        <f>G110</f>
        <v>384152.34</v>
      </c>
    </row>
    <row r="193" spans="5:7" ht="12.75">
      <c r="E193" s="19">
        <f>SUM(E176:E192)</f>
        <v>208869191.04000002</v>
      </c>
      <c r="F193" s="19"/>
      <c r="G193" s="19">
        <f>SUM(G176:G192)</f>
        <v>161505406.38000003</v>
      </c>
    </row>
    <row r="195" spans="4:6" ht="12.75">
      <c r="D195" t="s">
        <v>198</v>
      </c>
      <c r="F195" t="s">
        <v>199</v>
      </c>
    </row>
    <row r="196" spans="3:6" ht="12.75">
      <c r="C196" t="s">
        <v>197</v>
      </c>
      <c r="D196" s="19">
        <f>E21+E30+E33+E43+E50+E136+E156+E163+E167+E143</f>
        <v>10668000</v>
      </c>
      <c r="F196" s="20">
        <f>G21+G30+G33+G43+G50+G136+G163+G167+G143+G156</f>
        <v>7028285.909999999</v>
      </c>
    </row>
    <row r="197" spans="3:6" ht="12.75">
      <c r="C197" t="s">
        <v>200</v>
      </c>
      <c r="D197" s="19">
        <f>E10+E19+E60</f>
        <v>2455000</v>
      </c>
      <c r="F197" s="19">
        <f>G10+G19+G60</f>
        <v>1900979.8599999999</v>
      </c>
    </row>
    <row r="198" spans="3:6" ht="12.75">
      <c r="C198" t="s">
        <v>201</v>
      </c>
      <c r="D198" s="19">
        <f>E87+E141</f>
        <v>31925378</v>
      </c>
      <c r="F198" s="19">
        <f>G87+G141</f>
        <v>17998656.1</v>
      </c>
    </row>
    <row r="199" spans="3:6" ht="12.75">
      <c r="C199" t="s">
        <v>202</v>
      </c>
      <c r="D199" s="19">
        <f>E79+E114</f>
        <v>127061040.04</v>
      </c>
      <c r="F199" s="19">
        <f>G114+G79</f>
        <v>123385232.03</v>
      </c>
    </row>
    <row r="200" spans="3:6" ht="12.75">
      <c r="C200" t="s">
        <v>203</v>
      </c>
      <c r="D200" s="20">
        <f>E73</f>
        <v>20598023</v>
      </c>
      <c r="F200" s="20">
        <f>G73</f>
        <v>1239138</v>
      </c>
    </row>
    <row r="201" spans="3:6" ht="12.75">
      <c r="C201" t="s">
        <v>204</v>
      </c>
      <c r="D201" s="20">
        <f>E76</f>
        <v>2409750</v>
      </c>
      <c r="F201" s="20">
        <f>G76</f>
        <v>2399376.68</v>
      </c>
    </row>
    <row r="202" spans="3:6" ht="12.75">
      <c r="C202" s="50" t="s">
        <v>205</v>
      </c>
      <c r="D202" s="51">
        <f>E8+E17+E97+E153+E165</f>
        <v>8180000</v>
      </c>
      <c r="F202" s="51">
        <f>G8+G17+G97+G153+G165</f>
        <v>4974930.04</v>
      </c>
    </row>
    <row r="203" spans="3:6" ht="0.75" customHeight="1">
      <c r="C203" s="50"/>
      <c r="D203" s="51"/>
      <c r="F203" s="51"/>
    </row>
    <row r="204" spans="3:6" ht="12.75">
      <c r="C204" t="s">
        <v>206</v>
      </c>
      <c r="D204" s="20">
        <f>E131</f>
        <v>1455000</v>
      </c>
      <c r="F204" s="20">
        <f>G131</f>
        <v>761010.92</v>
      </c>
    </row>
    <row r="205" spans="3:6" ht="12.75">
      <c r="C205" t="s">
        <v>207</v>
      </c>
      <c r="D205" s="19">
        <f>E108+E111+E128</f>
        <v>730000</v>
      </c>
      <c r="F205" s="19">
        <f>G108+G111+G128</f>
        <v>514562.34</v>
      </c>
    </row>
    <row r="206" spans="3:6" ht="12.75">
      <c r="C206" t="s">
        <v>208</v>
      </c>
      <c r="D206" s="20">
        <f>E83</f>
        <v>2940000</v>
      </c>
      <c r="F206" s="20">
        <f>G83</f>
        <v>1297199.72</v>
      </c>
    </row>
    <row r="207" spans="3:6" ht="12.75">
      <c r="C207" t="s">
        <v>209</v>
      </c>
      <c r="D207" s="20">
        <f>E169</f>
        <v>440000</v>
      </c>
      <c r="F207" s="20">
        <f>G169</f>
        <v>0</v>
      </c>
    </row>
    <row r="208" spans="3:6" ht="12.75">
      <c r="C208" s="37">
        <v>505</v>
      </c>
      <c r="D208" s="20">
        <f>E122</f>
        <v>7000</v>
      </c>
      <c r="F208" s="20">
        <f>G122</f>
        <v>6034.78</v>
      </c>
    </row>
    <row r="209" spans="4:6" ht="12.75">
      <c r="D209" s="38">
        <f>SUM(D196:D208)</f>
        <v>208869191.04000002</v>
      </c>
      <c r="E209" s="39"/>
      <c r="F209" s="40">
        <f>SUM(F196:F208)</f>
        <v>161505406.38</v>
      </c>
    </row>
  </sheetData>
  <sheetProtection/>
  <mergeCells count="12">
    <mergeCell ref="C202:C203"/>
    <mergeCell ref="D202:D203"/>
    <mergeCell ref="F202:F203"/>
    <mergeCell ref="A173:C173"/>
    <mergeCell ref="A174:C174"/>
    <mergeCell ref="A1:B1"/>
    <mergeCell ref="A3:B3"/>
    <mergeCell ref="A4:B4"/>
    <mergeCell ref="C1:G1"/>
    <mergeCell ref="C2:E2"/>
    <mergeCell ref="C3:G3"/>
    <mergeCell ref="C4:G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2017-12-07T13:11:11Z</cp:lastPrinted>
  <dcterms:created xsi:type="dcterms:W3CDTF">2016-02-15T06:23:39Z</dcterms:created>
  <dcterms:modified xsi:type="dcterms:W3CDTF">2017-12-12T10:28:33Z</dcterms:modified>
  <cp:category/>
  <cp:version/>
  <cp:contentType/>
  <cp:contentStatus/>
</cp:coreProperties>
</file>