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<sst xmlns="http://schemas.openxmlformats.org/spreadsheetml/2006/main" count="446" uniqueCount="433">
  <si>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</si>
  <si>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</si>
  <si>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</si>
  <si>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</si>
  <si>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</si>
  <si>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</si>
  <si>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</si>
  <si>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</si>
  <si>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</si>
  <si>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</si>
  <si>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</si>
  <si>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</si>
  <si>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</si>
  <si>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</si>
  <si>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</si>
  <si>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</si>
  <si>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</si>
  <si>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</si>
  <si>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</si>
  <si>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</si>
  <si>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</si>
  <si>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</si>
  <si>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</si>
  <si>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</si>
  <si>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</si>
  <si>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</si>
  <si>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</si>
  <si>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</si>
  <si>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</si>
  <si>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</si>
  <si>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</si>
  <si>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</si>
  <si>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</si>
  <si>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</si>
  <si>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</si>
  <si>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</si>
  <si>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</si>
  <si>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</si>
  <si>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</si>
  <si>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</si>
  <si>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</si>
  <si>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</si>
  <si>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</si>
  <si>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</si>
  <si>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</si>
  <si>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</si>
  <si>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</si>
  <si>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</si>
  <si>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</si>
  <si>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</si>
  <si>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</si>
  <si>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</si>
  <si>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</si>
  <si>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</si>
  <si>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</si>
  <si>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</si>
  <si>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</si>
  <si>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</si>
  <si>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</si>
  <si>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</si>
  <si>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</si>
  <si>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</si>
  <si>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</si>
  <si>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</si>
  <si>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</si>
  <si>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</si>
  <si>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</si>
  <si>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</si>
  <si>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</si>
  <si>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</si>
  <si>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</si>
  <si>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</si>
  <si>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</si>
  <si>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</si>
  <si>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</si>
  <si>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</si>
  <si>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</si>
  <si>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</si>
  <si>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</si>
  <si>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</si>
  <si>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</si>
  <si>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</si>
  <si>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</si>
  <si>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</si>
  <si>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</si>
  <si>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</si>
  <si>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</si>
  <si>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</si>
  <si>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</si>
  <si>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</si>
  <si>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</si>
  <si>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</si>
  <si>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</si>
  <si>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</si>
  <si>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</si>
  <si>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</si>
  <si>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</si>
  <si>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</si>
  <si>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</si>
  <si>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</si>
  <si>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</si>
  <si>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</si>
  <si>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</si>
  <si>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</si>
  <si>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</si>
  <si>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</si>
  <si>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</si>
  <si>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</si>
  <si>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</si>
  <si>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</si>
  <si>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</si>
  <si>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</si>
  <si>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</si>
  <si>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</si>
  <si>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</si>
  <si>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</si>
  <si>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</si>
  <si>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</si>
  <si>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</si>
  <si>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</si>
  <si>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</si>
  <si>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</si>
  <si>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</si>
  <si>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</si>
  <si>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</si>
  <si>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</si>
  <si>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</si>
  <si>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</si>
  <si>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</si>
  <si>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</si>
  <si>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</si>
  <si>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</si>
  <si>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</si>
  <si>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</si>
  <si>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</si>
  <si>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</si>
  <si>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</si>
  <si>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</si>
  <si>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</si>
  <si>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</si>
  <si>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</si>
  <si>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</si>
  <si>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</si>
  <si>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</si>
  <si>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</si>
  <si>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</si>
  <si>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</si>
  <si>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</si>
  <si>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</si>
  <si>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</si>
  <si>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</si>
  <si>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</si>
  <si>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</si>
  <si>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</si>
  <si>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</si>
  <si>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</si>
  <si>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</si>
  <si>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</si>
  <si>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</si>
  <si>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</si>
  <si>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</si>
  <si>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</si>
  <si>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</si>
  <si>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</si>
  <si>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</si>
  <si>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</si>
  <si>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</si>
  <si>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</si>
  <si>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</si>
  <si>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</si>
  <si>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</si>
  <si>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</si>
  <si>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</si>
  <si>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</si>
  <si>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</si>
  <si>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</si>
  <si>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</si>
  <si>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</si>
  <si>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</si>
  <si>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</si>
  <si>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</si>
  <si>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</si>
  <si>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</si>
  <si>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</si>
  <si>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</si>
  <si>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</si>
  <si>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</si>
  <si>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</si>
  <si>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</si>
  <si>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</si>
  <si>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</si>
  <si>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</si>
  <si>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</si>
  <si>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</si>
  <si>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</si>
  <si>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</si>
  <si>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</si>
  <si>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</si>
  <si>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</si>
  <si>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</si>
  <si>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</si>
  <si>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</si>
  <si>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</si>
  <si>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</si>
  <si>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</si>
  <si>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</si>
  <si>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</si>
  <si>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</si>
  <si>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</si>
  <si>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</si>
  <si>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</si>
  <si>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</si>
  <si>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</si>
  <si>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</si>
  <si>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</si>
  <si>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</si>
  <si>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</si>
  <si>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</si>
  <si>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</si>
  <si>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</si>
  <si>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</si>
  <si>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</si>
  <si>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</si>
  <si>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</si>
  <si>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</si>
  <si>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</si>
  <si>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</si>
  <si>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</si>
  <si>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</si>
  <si>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</si>
  <si>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</si>
  <si>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</si>
  <si>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</si>
  <si>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</si>
  <si>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</si>
  <si>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</si>
  <si>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</si>
  <si>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</si>
  <si>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</si>
  <si>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</si>
  <si>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</si>
  <si>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</si>
  <si>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</si>
  <si>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</si>
  <si>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</si>
  <si>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</si>
  <si>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</si>
  <si>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</si>
  <si>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</si>
  <si>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</si>
  <si>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</si>
  <si>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</si>
  <si>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</si>
  <si>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</si>
  <si>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</si>
  <si>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</si>
  <si>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</si>
  <si>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</si>
  <si>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</si>
  <si>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</si>
  <si>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</si>
  <si>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</si>
  <si>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</si>
  <si>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</si>
  <si>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</si>
  <si>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</si>
  <si>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</si>
  <si>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</si>
  <si>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</si>
  <si>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</si>
  <si>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</si>
  <si>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</si>
  <si>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</si>
  <si>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</si>
  <si>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</si>
  <si>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</si>
  <si>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</si>
  <si>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</si>
  <si>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</si>
  <si>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</si>
  <si>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</si>
  <si>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</si>
  <si>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</si>
  <si>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</si>
  <si>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</si>
  <si>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</si>
  <si>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</si>
  <si>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</si>
  <si>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</si>
  <si>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</si>
  <si>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</si>
  <si>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</si>
  <si>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</si>
  <si>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</si>
  <si>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</si>
  <si>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</si>
  <si>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</si>
  <si>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</si>
  <si>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</si>
  <si>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</si>
  <si>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</si>
  <si>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</si>
  <si>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</si>
  <si>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</si>
  <si>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</si>
  <si>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</si>
  <si>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</si>
  <si>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</si>
  <si>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</si>
  <si>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</si>
  <si>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</si>
  <si>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</si>
  <si>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</si>
  <si>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</si>
  <si>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</si>
  <si>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</si>
  <si>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</si>
  <si>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</si>
  <si>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</si>
  <si>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</si>
  <si>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</si>
  <si>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</si>
  <si>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</si>
  <si>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</si>
  <si>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</si>
  <si>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</si>
  <si>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</si>
  <si>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</si>
  <si>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</si>
  <si>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</si>
  <si>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</si>
  <si>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</si>
  <si>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</si>
  <si>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</si>
  <si>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</si>
  <si>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</si>
  <si>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</si>
  <si>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</si>
  <si>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</si>
  <si>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</si>
  <si>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</si>
  <si>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</si>
  <si>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</si>
  <si>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</si>
  <si>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</si>
  <si>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</si>
  <si>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</si>
  <si>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</si>
  <si>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</si>
  <si>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</si>
  <si>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</si>
  <si>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</si>
  <si>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</si>
  <si>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</si>
  <si>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</si>
  <si>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</si>
  <si>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</si>
  <si>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</si>
  <si>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</si>
  <si>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</si>
  <si>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</si>
  <si>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</si>
  <si>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</si>
  <si>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</si>
  <si>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</si>
  <si>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</si>
  <si>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</si>
  <si>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</si>
  <si>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</si>
  <si>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</si>
  <si>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</si>
  <si>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</si>
  <si>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</si>
  <si>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</si>
  <si>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</si>
  <si>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</si>
  <si>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</si>
  <si>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</si>
  <si>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</si>
  <si>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</si>
  <si>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</si>
  <si>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</si>
  <si>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</si>
  <si>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</si>
  <si>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</si>
  <si>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</si>
  <si>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</si>
  <si>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</si>
  <si>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</si>
  <si>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</si>
  <si>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</si>
  <si>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</si>
  <si>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</si>
  <si>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</si>
  <si>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</si>
  <si>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</si>
  <si>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</si>
  <si>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</si>
  <si>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</si>
  <si>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</si>
  <si>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</si>
  <si>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</si>
  <si>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</si>
  <si>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</si>
  <si>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</si>
  <si>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</si>
  <si>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</si>
  <si>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</si>
  <si>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</si>
  <si>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</si>
  <si>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</si>
  <si>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</si>
  <si>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</si>
  <si>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</si>
  <si>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</si>
  <si>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</si>
  <si>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</si>
  <si>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</si>
  <si>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</si>
  <si>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</si>
  <si>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</si>
  <si>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</si>
  <si>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</si>
  <si>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</si>
  <si>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</si>
  <si>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</si>
  <si>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</si>
  <si>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</si>
  <si>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</si>
  <si>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</si>
  <si>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</si>
  <si>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</si>
  <si>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на 01.07.2017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</si>
</sst>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D126" sqref="D126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2" t="s">
        <v>238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267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432</v>
      </c>
      <c r="B6" s="53"/>
      <c r="C6" s="53"/>
      <c r="D6" s="53"/>
      <c r="E6" s="53"/>
      <c r="F6" s="53"/>
      <c r="G6" s="53"/>
      <c r="H6" s="53"/>
    </row>
    <row r="7" spans="1:8" ht="12.75">
      <c r="A7" s="54" t="s">
        <v>396</v>
      </c>
      <c r="B7" s="55"/>
      <c r="C7" s="55"/>
      <c r="D7" s="55"/>
      <c r="E7" s="55"/>
      <c r="F7" s="55"/>
      <c r="G7" s="55"/>
      <c r="H7" s="55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21261891</v>
      </c>
      <c r="E10" s="7">
        <f>E11+E97</f>
        <v>182155150.10000002</v>
      </c>
      <c r="F10" s="7">
        <f>F11+F97</f>
        <v>1603409</v>
      </c>
      <c r="G10" s="43">
        <f>G11+G97</f>
        <v>115770855.25999999</v>
      </c>
      <c r="H10" s="42">
        <f aca="true" t="shared" si="0" ref="H10:H38">G10/E10*100</f>
        <v>63.556180100559224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71497000</v>
      </c>
      <c r="F11" s="16"/>
      <c r="G11" s="16">
        <f>G12+G18+G24+G28+G39+G42+G47+G62+G67+G86+G90</f>
        <v>32201673.04</v>
      </c>
      <c r="H11" s="42">
        <f t="shared" si="0"/>
        <v>45.039194707470244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11280337.379999999</v>
      </c>
      <c r="H12" s="42">
        <f t="shared" si="0"/>
        <v>45.51275924954609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11280337.379999999</v>
      </c>
      <c r="H13" s="42">
        <f t="shared" si="0"/>
        <v>45.51275924954609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11136683.94</v>
      </c>
      <c r="H14" s="42">
        <f t="shared" si="0"/>
        <v>45.31528295898437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77523.76</v>
      </c>
      <c r="H15" s="42">
        <f t="shared" si="0"/>
        <v>57.4250074074074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66129.68</v>
      </c>
      <c r="H16" s="42">
        <f t="shared" si="0"/>
        <v>89.36443243243242</v>
      </c>
    </row>
    <row r="17" spans="1:8" ht="117.7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1105366.2200000002</v>
      </c>
      <c r="H18" s="42">
        <f t="shared" si="0"/>
        <v>50.31252708238508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1105366.2200000002</v>
      </c>
      <c r="H19" s="42">
        <f t="shared" si="0"/>
        <v>50.31252708238508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436525.84</v>
      </c>
      <c r="H20" s="42">
        <f t="shared" si="0"/>
        <v>60.21046068965518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4744.45</v>
      </c>
      <c r="H21" s="42">
        <f t="shared" si="0"/>
        <v>43.13136363636364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752638.18</v>
      </c>
      <c r="H22" s="42">
        <f t="shared" si="0"/>
        <v>52.595260656883305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-88542.25</v>
      </c>
      <c r="H23" s="42">
        <f t="shared" si="0"/>
        <v>-295.1408333333333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15922780.19</v>
      </c>
      <c r="H28" s="42">
        <f t="shared" si="0"/>
        <v>47.81759269047118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362173.98</v>
      </c>
      <c r="H29" s="42">
        <f t="shared" si="0"/>
        <v>12.757096865093342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362173.98</v>
      </c>
      <c r="H31" s="42">
        <f t="shared" si="0"/>
        <v>12.757096865093342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15560606.209999999</v>
      </c>
      <c r="H32" s="42">
        <f t="shared" si="0"/>
        <v>51.08537823374918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15208064.17</v>
      </c>
      <c r="H33" s="42">
        <f t="shared" si="0"/>
        <v>54.79791074838756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15208064.17</v>
      </c>
      <c r="H35" s="42">
        <f t="shared" si="0"/>
        <v>54.79791074838756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352542.04</v>
      </c>
      <c r="H36" s="42">
        <f t="shared" si="0"/>
        <v>13.023348356113779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352542.04</v>
      </c>
      <c r="H38" s="42">
        <f t="shared" si="0"/>
        <v>13.023348356113779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2797993</v>
      </c>
      <c r="H47" s="42">
        <f aca="true" t="shared" si="1" ref="H47:H67">G47/E47*100</f>
        <v>62.413406201204545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1077523.01</v>
      </c>
      <c r="H48" s="42">
        <f t="shared" si="1"/>
        <v>76.36591141034728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1077523.01</v>
      </c>
      <c r="H49" s="42">
        <f t="shared" si="1"/>
        <v>76.36591141034728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1077523.01</v>
      </c>
      <c r="H51" s="42">
        <f t="shared" si="1"/>
        <v>76.36591141034728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/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1720469.99</v>
      </c>
      <c r="H58" s="42">
        <f t="shared" si="1"/>
        <v>56.9315019854401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1720469.99</v>
      </c>
      <c r="H59" s="42">
        <f t="shared" si="1"/>
        <v>56.9315019854401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1720469.99</v>
      </c>
      <c r="H61" s="42">
        <f t="shared" si="1"/>
        <v>56.9315019854401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98700</v>
      </c>
      <c r="H62" s="42">
        <f t="shared" si="1"/>
        <v>1973.9999999999998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98700</v>
      </c>
      <c r="H63" s="42">
        <f t="shared" si="1"/>
        <v>1973.9999999999998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98700</v>
      </c>
      <c r="H64" s="42">
        <f t="shared" si="1"/>
        <v>1973.9999999999998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98700</v>
      </c>
      <c r="H66" s="42">
        <f t="shared" si="1"/>
        <v>1973.9999999999998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5750000</v>
      </c>
      <c r="F67" s="10"/>
      <c r="G67" s="10">
        <f>G68+G70+G79</f>
        <v>506602.61</v>
      </c>
      <c r="H67" s="42">
        <f t="shared" si="1"/>
        <v>8.810480173913044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/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3550000</v>
      </c>
      <c r="F79" s="13"/>
      <c r="G79" s="13">
        <f>G80+G83</f>
        <v>506602.61</v>
      </c>
      <c r="H79" s="42">
        <f>G79/E79*100</f>
        <v>14.270496056338027</v>
      </c>
    </row>
    <row r="80" spans="1:8" ht="60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412026.61</v>
      </c>
      <c r="H80" s="42">
        <f>G80/E80*100</f>
        <v>32.9621288</v>
      </c>
    </row>
    <row r="81" spans="1:8" ht="69.7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412026.61</v>
      </c>
      <c r="H82" s="42">
        <f>G82/E82*100</f>
        <v>32.9621288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2300000</v>
      </c>
      <c r="F83" s="3"/>
      <c r="G83" s="3">
        <f>G84+G85</f>
        <v>94576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2300000</v>
      </c>
      <c r="F85" s="3"/>
      <c r="G85" s="3">
        <v>94576</v>
      </c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40300</v>
      </c>
      <c r="H86" s="42">
        <f>G86/E86*100</f>
        <v>20.150000000000002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40300</v>
      </c>
      <c r="H87" s="42">
        <f>G87/E87*100</f>
        <v>20.150000000000002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40300</v>
      </c>
      <c r="H89" s="42">
        <f>G89/E89*100</f>
        <v>20.150000000000002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768000</v>
      </c>
      <c r="F90" s="10"/>
      <c r="G90" s="10">
        <f>G91+G94</f>
        <v>435533.64</v>
      </c>
      <c r="H90" s="42">
        <f>H94+H91</f>
        <v>56.71010937500001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768000</v>
      </c>
      <c r="F94" s="13"/>
      <c r="G94" s="13">
        <f>G95+G96</f>
        <v>435533.64</v>
      </c>
      <c r="H94" s="42">
        <f>H96</f>
        <v>56.71010937500001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768000</v>
      </c>
      <c r="F96" s="3"/>
      <c r="G96" s="3">
        <v>435533.64</v>
      </c>
      <c r="H96" s="42">
        <f>G96/E96*100</f>
        <v>56.71010937500001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21261891</v>
      </c>
      <c r="E97" s="10">
        <f>E98+E161+E168</f>
        <v>110658150.10000001</v>
      </c>
      <c r="F97" s="10">
        <f>F98+F161+F168</f>
        <v>1603409</v>
      </c>
      <c r="G97" s="10">
        <f>G98+G161+G168</f>
        <v>83569182.22</v>
      </c>
      <c r="H97" s="42">
        <f>G97/E97*100</f>
        <v>75.52013308055471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21261891</v>
      </c>
      <c r="E98" s="10">
        <f>E99+E106+E140+E144</f>
        <v>110158150.10000001</v>
      </c>
      <c r="F98" s="10">
        <f>F99+F106+F140+F144</f>
        <v>1603409</v>
      </c>
      <c r="G98" s="10">
        <f>G99+G106+G140+G144</f>
        <v>83219182.22</v>
      </c>
      <c r="H98" s="42">
        <f>G98/E98*100</f>
        <v>75.5451885715717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1302600</v>
      </c>
      <c r="G99" s="10">
        <f>G100+G103</f>
        <v>1302600</v>
      </c>
      <c r="H99" s="42">
        <f>G99/E99*100</f>
        <v>50.00383877159309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1302600</v>
      </c>
      <c r="G100" s="13">
        <f>G101+G102</f>
        <v>1302600</v>
      </c>
      <c r="H100" s="42">
        <f>G100/E100*100</f>
        <v>50.00383877159309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49">
        <v>2605000</v>
      </c>
      <c r="E102" s="3">
        <v>2605000</v>
      </c>
      <c r="F102" s="3">
        <v>1302600</v>
      </c>
      <c r="G102" s="3">
        <v>1302600</v>
      </c>
      <c r="H102" s="42">
        <f>G102/E102*100</f>
        <v>50.00383877159309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18614141</v>
      </c>
      <c r="E106" s="10">
        <f>E107+E110+E113+E117+E120+E129+E123+E126</f>
        <v>107510400.10000001</v>
      </c>
      <c r="F106" s="10">
        <f>F107+F110+F113+F117+F120+F129+F123</f>
        <v>258059</v>
      </c>
      <c r="G106" s="10">
        <f>G107+G110+G113+G117+G120+G129+G123+G126</f>
        <v>81873832.22</v>
      </c>
      <c r="H106" s="42">
        <f>G106/E106*100</f>
        <v>76.15433683052584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/>
      <c r="E109" s="3"/>
      <c r="F109" s="3"/>
      <c r="G109" s="3"/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2407910.93</v>
      </c>
      <c r="F113" s="13">
        <f>F114+F115</f>
        <v>0</v>
      </c>
      <c r="G113" s="13">
        <f>G114+G115</f>
        <v>1335365.11</v>
      </c>
      <c r="H113" s="42">
        <f>G113/E113*100</f>
        <v>55.45741303645314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2407910.93</v>
      </c>
      <c r="F115" s="3"/>
      <c r="G115" s="3">
        <f>G116</f>
        <v>1335365.11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2407910.93</v>
      </c>
      <c r="F116" s="3"/>
      <c r="G116" s="3">
        <v>1335365.11</v>
      </c>
      <c r="H116" s="42">
        <f>G116/E116*100</f>
        <v>55.45741303645314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77858436.36</v>
      </c>
      <c r="F117" s="13">
        <f>F118</f>
        <v>0</v>
      </c>
      <c r="G117" s="13">
        <f>G118</f>
        <v>77858436.36</v>
      </c>
      <c r="H117" s="42">
        <f>G117/E117*100</f>
        <v>100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77858436.36</v>
      </c>
      <c r="F118" s="3"/>
      <c r="G118" s="3">
        <f>G119</f>
        <v>77858436.36</v>
      </c>
      <c r="H118" s="42">
        <f>G118/E118*100</f>
        <v>100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77858436.36</v>
      </c>
      <c r="F119" s="3"/>
      <c r="G119" s="3">
        <v>77858436.36</v>
      </c>
      <c r="H119" s="42">
        <f>G119/E119*100</f>
        <v>100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18098023</v>
      </c>
      <c r="E123" s="13">
        <f t="shared" si="2"/>
        <v>18098023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18098023</v>
      </c>
      <c r="E124" s="3">
        <f t="shared" si="2"/>
        <v>18098023</v>
      </c>
      <c r="F124" s="3">
        <f t="shared" si="2"/>
        <v>0</v>
      </c>
      <c r="G124" s="3">
        <f t="shared" si="2"/>
        <v>0</v>
      </c>
      <c r="H124" s="42"/>
    </row>
    <row r="125" spans="1:8" ht="39.75" customHeight="1">
      <c r="A125" s="32"/>
      <c r="B125" s="17" t="s">
        <v>421</v>
      </c>
      <c r="C125" s="20" t="s">
        <v>429</v>
      </c>
      <c r="D125" s="20">
        <v>18098023</v>
      </c>
      <c r="E125" s="3">
        <v>18098023</v>
      </c>
      <c r="F125" s="3"/>
      <c r="G125" s="3"/>
      <c r="H125" s="42"/>
    </row>
    <row r="126" spans="1:8" ht="66.75" customHeight="1">
      <c r="A126" s="31"/>
      <c r="B126" s="11" t="s">
        <v>427</v>
      </c>
      <c r="C126" s="21" t="s">
        <v>431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426</v>
      </c>
      <c r="C127" s="20" t="s">
        <v>430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425</v>
      </c>
      <c r="C128" s="20" t="s">
        <v>428</v>
      </c>
      <c r="D128" s="20"/>
      <c r="E128" s="3">
        <v>5546260</v>
      </c>
      <c r="F128" s="3"/>
      <c r="G128" s="3"/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516118</v>
      </c>
      <c r="E129" s="13">
        <f>E130+E135</f>
        <v>3599769.81</v>
      </c>
      <c r="F129" s="13">
        <f>F130+F135</f>
        <v>258059</v>
      </c>
      <c r="G129" s="13">
        <f>G130+G135</f>
        <v>2680030.75</v>
      </c>
      <c r="H129" s="42">
        <f>G129/E129*100</f>
        <v>74.45005907197161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>
        <f>D136</f>
        <v>516118</v>
      </c>
      <c r="E135" s="3">
        <f>E136+E138</f>
        <v>3599769.81</v>
      </c>
      <c r="F135" s="3">
        <f>F136+F137+F138+F139</f>
        <v>258059</v>
      </c>
      <c r="G135" s="3">
        <v>2680030.75</v>
      </c>
      <c r="H135" s="42">
        <f>G135/E135*100</f>
        <v>74.45005907197161</v>
      </c>
    </row>
    <row r="136" spans="1:8" ht="18.75" customHeight="1">
      <c r="A136" s="32" t="s">
        <v>357</v>
      </c>
      <c r="B136" s="35"/>
      <c r="C136" s="34" t="s">
        <v>389</v>
      </c>
      <c r="D136" s="50">
        <v>516118</v>
      </c>
      <c r="E136" s="3">
        <v>516118</v>
      </c>
      <c r="F136" s="3">
        <v>258059</v>
      </c>
      <c r="G136" s="3">
        <v>258059</v>
      </c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2421971.75</v>
      </c>
      <c r="H138" s="42">
        <f>G138/E138*100</f>
        <v>78.54232251986971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42750</v>
      </c>
      <c r="E144" s="10">
        <f>E145+E148+E151+E154</f>
        <v>42750</v>
      </c>
      <c r="F144" s="10">
        <f>F145+F148+F151+F154</f>
        <v>42750</v>
      </c>
      <c r="G144" s="10">
        <f>G145+G148+G151+G154</f>
        <v>42750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42750</v>
      </c>
      <c r="E154" s="13">
        <f>E155+E156</f>
        <v>42750</v>
      </c>
      <c r="F154" s="13">
        <f>F155+F156</f>
        <v>42750</v>
      </c>
      <c r="G154" s="13">
        <f>G155+G156</f>
        <v>42750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42750</v>
      </c>
      <c r="E156" s="3">
        <f>E157+E158+E159+E160</f>
        <v>42750</v>
      </c>
      <c r="F156" s="3">
        <f>F157+F158+F159+F160</f>
        <v>42750</v>
      </c>
      <c r="G156" s="3">
        <f>G157+G158+G159+G160</f>
        <v>42750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42750</v>
      </c>
      <c r="E157" s="3">
        <v>42750</v>
      </c>
      <c r="F157" s="3">
        <v>42750</v>
      </c>
      <c r="G157" s="3">
        <v>42750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350000</v>
      </c>
      <c r="H161" s="42">
        <f>G161/E161*100</f>
        <v>70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350000</v>
      </c>
      <c r="H165" s="42">
        <f>G165/E165*100</f>
        <v>70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/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350000</v>
      </c>
      <c r="H167" s="42">
        <f>G167/E167*100</f>
        <v>70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51" t="s">
        <v>265</v>
      </c>
      <c r="B173" s="51"/>
    </row>
    <row r="177" spans="1:2" ht="12.75">
      <c r="A177" s="51" t="s">
        <v>266</v>
      </c>
      <c r="B177" s="51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2017-07-05T09:33:53Z</cp:lastPrinted>
  <dcterms:created xsi:type="dcterms:W3CDTF">2004-03-19T10:46:52Z</dcterms:created>
  <dcterms:modified xsi:type="dcterms:W3CDTF">2017-07-05T09:36:54Z</dcterms:modified>
  <cp:category/>
  <cp:version/>
  <cp:contentType/>
  <cp:contentStatus/>
</cp:coreProperties>
</file>