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<sst xmlns="http://schemas.openxmlformats.org/spreadsheetml/2006/main" count="345" uniqueCount="199">
  <si>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</si>
  <si>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</si>
  <si>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</si>
  <si>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</si>
  <si>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</si>
  <si>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</si>
  <si>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</si>
  <si>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</si>
  <si>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</si>
  <si>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</si>
  <si>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</si>
  <si>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</si>
  <si>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</si>
  <si>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</si>
  <si>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</si>
  <si>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</si>
  <si>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</si>
  <si>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</si>
  <si>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</si>
  <si>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</si>
  <si>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</si>
  <si>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</si>
  <si>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</si>
  <si>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</si>
  <si>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</si>
  <si>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</si>
  <si>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</si>
  <si>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</si>
  <si>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</si>
  <si>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</si>
  <si>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</si>
  <si>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</si>
  <si>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</si>
  <si>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</si>
  <si>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</si>
  <si>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</si>
  <si>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</si>
  <si>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</si>
  <si>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</si>
  <si>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</si>
  <si>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</si>
  <si>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</si>
  <si>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</si>
  <si>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</si>
  <si>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</si>
  <si>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</si>
  <si>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</si>
  <si>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</si>
  <si>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</si>
  <si>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</si>
  <si>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</si>
  <si>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</si>
  <si>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</si>
  <si>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</si>
  <si>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</si>
  <si>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</si>
  <si>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</si>
  <si>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</si>
  <si>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</si>
  <si>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</si>
  <si>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</si>
  <si>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</si>
  <si>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</si>
  <si>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</si>
  <si>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</si>
  <si>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</si>
  <si>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</si>
  <si>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</si>
  <si>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</si>
  <si>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</si>
  <si>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</si>
  <si>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</si>
  <si>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</si>
  <si>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</si>
  <si>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</si>
  <si>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</si>
  <si>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</si>
  <si>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</si>
  <si>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</si>
  <si>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</si>
  <si>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</si>
  <si>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</si>
  <si>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</si>
  <si>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</si>
  <si>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</si>
  <si>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</si>
  <si>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</si>
  <si>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</si>
  <si>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</si>
  <si>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</si>
  <si>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</si>
  <si>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</si>
  <si>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</si>
  <si>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</si>
  <si>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</si>
  <si>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</si>
  <si>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</si>
  <si>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</si>
  <si>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</si>
  <si>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</si>
  <si>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</si>
  <si>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</si>
  <si>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</si>
  <si>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</si>
  <si>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</si>
  <si>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</si>
  <si>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</si>
  <si>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</si>
  <si>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</si>
  <si>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</si>
  <si>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</si>
  <si>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</si>
  <si>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</si>
  <si>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</si>
  <si>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</si>
  <si>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</si>
  <si>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</si>
  <si>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</si>
  <si>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</si>
  <si>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</si>
  <si>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</si>
  <si>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</si>
  <si>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</si>
  <si>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</si>
  <si>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</si>
  <si>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</si>
  <si>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</si>
  <si>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</si>
  <si>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</si>
  <si>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</si>
  <si>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</si>
  <si>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</si>
  <si>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</si>
  <si>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</si>
  <si>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</si>
  <si>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</si>
  <si>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</si>
  <si>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</si>
  <si>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</si>
  <si>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</si>
  <si>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</si>
  <si>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</si>
  <si>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</si>
  <si>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</si>
  <si>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</si>
  <si>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</si>
  <si>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</si>
  <si>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</si>
  <si>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</si>
  <si>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</si>
  <si>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</si>
  <si>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</si>
  <si>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</si>
  <si>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</si>
  <si>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</si>
  <si>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</si>
  <si>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</si>
  <si>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</si>
  <si>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</si>
  <si>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</si>
  <si>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</si>
  <si>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</si>
  <si>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</si>
  <si>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</si>
  <si>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</si>
  <si>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</si>
  <si>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</si>
  <si>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</si>
  <si>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</si>
  <si>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</si>
  <si>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</si>
  <si>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</si>
  <si>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</si>
  <si>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</si>
  <si>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</si>
  <si>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</si>
  <si>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</si>
  <si>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</si>
  <si>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</si>
  <si>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</si>
  <si>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</si>
  <si>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</si>
  <si>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</si>
  <si>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</si>
  <si>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</si>
  <si>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</si>
  <si>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</si>
  <si>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</si>
  <si>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</si>
  <si>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</si>
  <si>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</si>
  <si>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</si>
  <si>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</si>
  <si>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на  1 апреля 2017 года</t>
  </si>
  <si>
    <t>000  01006  0000000000  242</t>
  </si>
  <si>
    <t>000  01006  0000000000  000</t>
  </si>
  <si>
    <t>Другие вопросы в области социальной политике</t>
  </si>
  <si>
    <t>КВР 321</t>
  </si>
  <si>
    <t>Пособия, компенсации и иные выплаты гражданам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</si>
</sst>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">
      <selection activeCell="E117" sqref="E117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78</v>
      </c>
      <c r="D2" s="43"/>
      <c r="E2" s="43"/>
      <c r="F2" s="28"/>
      <c r="G2" s="26"/>
    </row>
    <row r="3" spans="1:7" ht="15.75">
      <c r="A3" s="39"/>
      <c r="B3" s="40"/>
      <c r="C3" s="44" t="s">
        <v>193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154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187</v>
      </c>
      <c r="E5" s="8" t="s">
        <v>76</v>
      </c>
      <c r="F5" s="8" t="s">
        <v>188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156875499.1</v>
      </c>
      <c r="F6" s="11">
        <f>F131</f>
        <v>0</v>
      </c>
      <c r="G6" s="11">
        <f>G7+G16+G21+G33+G42+G108+G111+G114+G124+G131+G135+G146+G155+G160+G169+G117+G30+G144+G12+G128</f>
        <v>14937320.839999998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1505030.84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909493.31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909493.31</v>
      </c>
      <c r="H9" s="2"/>
    </row>
    <row r="10" spans="1:8" ht="33" customHeight="1">
      <c r="A10" s="12"/>
      <c r="B10" s="30" t="s">
        <v>174</v>
      </c>
      <c r="C10" s="13" t="s">
        <v>176</v>
      </c>
      <c r="D10" s="13"/>
      <c r="E10" s="33">
        <f>E11</f>
        <v>1882000</v>
      </c>
      <c r="F10" s="14"/>
      <c r="G10" s="14">
        <f>G11</f>
        <v>595537.53</v>
      </c>
      <c r="H10" s="2"/>
    </row>
    <row r="11" spans="1:8" ht="15" customHeight="1">
      <c r="A11" s="12"/>
      <c r="B11" s="30" t="s">
        <v>175</v>
      </c>
      <c r="C11" s="13" t="s">
        <v>136</v>
      </c>
      <c r="D11" s="13"/>
      <c r="E11" s="33">
        <v>1882000</v>
      </c>
      <c r="F11" s="14"/>
      <c r="G11" s="14">
        <v>595537.53</v>
      </c>
      <c r="H11" s="2"/>
    </row>
    <row r="12" spans="1:8" ht="15" customHeight="1">
      <c r="A12" s="12"/>
      <c r="B12" s="29" t="s">
        <v>189</v>
      </c>
      <c r="C12" s="10" t="s">
        <v>165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190</v>
      </c>
      <c r="C14" s="13" t="s">
        <v>165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470268.35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292931.17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292931.17</v>
      </c>
      <c r="H18" s="2"/>
    </row>
    <row r="19" spans="1:8" ht="30.75" customHeight="1">
      <c r="A19" s="12"/>
      <c r="B19" s="30" t="s">
        <v>174</v>
      </c>
      <c r="C19" s="13" t="s">
        <v>176</v>
      </c>
      <c r="D19" s="13"/>
      <c r="E19" s="14">
        <f>E20</f>
        <v>568000</v>
      </c>
      <c r="F19" s="14"/>
      <c r="G19" s="14">
        <f>G20</f>
        <v>177337.18</v>
      </c>
      <c r="H19" s="2"/>
    </row>
    <row r="20" spans="1:8" ht="17.25" customHeight="1">
      <c r="A20" s="12"/>
      <c r="B20" s="30" t="s">
        <v>177</v>
      </c>
      <c r="C20" s="13" t="s">
        <v>137</v>
      </c>
      <c r="D20" s="13"/>
      <c r="E20" s="14">
        <v>568000</v>
      </c>
      <c r="F20" s="14"/>
      <c r="G20" s="14">
        <v>177337.18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1402948.2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91148.75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91148.75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1311799.45</v>
      </c>
      <c r="H26" s="2"/>
      <c r="IV26">
        <f>SUM(A26:IU26)</f>
        <v>6542801.95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1311799.45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164</v>
      </c>
      <c r="C30" s="10" t="s">
        <v>165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166</v>
      </c>
      <c r="C32" s="13" t="s">
        <v>165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388853.7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27526.93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27526.93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361326.77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361326.77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27035000</v>
      </c>
      <c r="F42" s="11"/>
      <c r="G42" s="11">
        <f>G43+G50+G70+G73+G76+G79+G83+G87+G94+G97+G106+G60</f>
        <v>7994809.639999999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99390.5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2000</v>
      </c>
      <c r="F46" s="14"/>
      <c r="G46" s="14">
        <v>1950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340000</v>
      </c>
      <c r="F47" s="14"/>
      <c r="G47" s="14">
        <v>91790.5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2886500</v>
      </c>
      <c r="F50" s="11"/>
      <c r="G50" s="11">
        <f>G51+G52+G53+G54+G55+G56+G58+G59+G57</f>
        <v>840549.6200000001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72386.07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406000</v>
      </c>
      <c r="F53" s="14"/>
      <c r="G53" s="14">
        <v>114338.04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25860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301000</v>
      </c>
      <c r="F55" s="14"/>
      <c r="G55" s="14">
        <v>78135.28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1121000</v>
      </c>
      <c r="F56" s="14"/>
      <c r="G56" s="14">
        <v>353084.27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118500</v>
      </c>
      <c r="F57" s="14"/>
      <c r="G57" s="14">
        <v>5944.02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100000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479000</v>
      </c>
      <c r="F59" s="14"/>
      <c r="G59" s="14">
        <v>114017.28</v>
      </c>
      <c r="H59" s="2"/>
    </row>
    <row r="60" spans="1:8" ht="38.25" customHeight="1">
      <c r="A60" s="12"/>
      <c r="B60" s="29" t="s">
        <v>174</v>
      </c>
      <c r="C60" s="10" t="s">
        <v>176</v>
      </c>
      <c r="D60" s="10"/>
      <c r="E60" s="11">
        <f>E61+E62+E63+E64+E65+E66+E67+E68+E69</f>
        <v>8000</v>
      </c>
      <c r="F60" s="11"/>
      <c r="G60" s="11">
        <f>G66</f>
        <v>0</v>
      </c>
      <c r="H60" s="2"/>
    </row>
    <row r="61" spans="1:8" ht="16.5" customHeight="1">
      <c r="A61" s="12"/>
      <c r="B61" s="30" t="s">
        <v>178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179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180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181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182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183</v>
      </c>
      <c r="C66" s="13" t="s">
        <v>143</v>
      </c>
      <c r="D66" s="13"/>
      <c r="E66" s="14">
        <v>5000</v>
      </c>
      <c r="F66" s="14"/>
      <c r="G66" s="14"/>
      <c r="H66" s="2"/>
    </row>
    <row r="67" spans="1:8" ht="16.5" customHeight="1">
      <c r="A67" s="12"/>
      <c r="B67" s="30" t="s">
        <v>184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185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186</v>
      </c>
      <c r="C69" s="13" t="s">
        <v>145</v>
      </c>
      <c r="D69" s="13"/>
      <c r="E69" s="14">
        <v>3000</v>
      </c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2500000</v>
      </c>
      <c r="F73" s="11"/>
      <c r="G73" s="11">
        <f>G74+G75</f>
        <v>51000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2500000</v>
      </c>
      <c r="F74" s="14"/>
      <c r="G74" s="14">
        <v>51000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2002500</v>
      </c>
      <c r="F76" s="11"/>
      <c r="G76" s="11">
        <f>G77+G78</f>
        <v>1244316.8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616500</v>
      </c>
      <c r="F77" s="14"/>
      <c r="G77" s="14">
        <v>479000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1386000</v>
      </c>
      <c r="F78" s="14"/>
      <c r="G78" s="14">
        <v>765316.8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158000</v>
      </c>
      <c r="F79" s="11"/>
      <c r="G79" s="11">
        <f>G80+G81+G82</f>
        <v>26250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100000</v>
      </c>
      <c r="F81" s="14"/>
      <c r="G81" s="14">
        <v>26250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58000</v>
      </c>
      <c r="F82" s="14"/>
      <c r="G82" s="14"/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197541.28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197541.28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12965000</v>
      </c>
      <c r="F87" s="11"/>
      <c r="G87" s="11">
        <f>G88+G89+G90+G91+G92+G93</f>
        <v>4807809.1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8965000</v>
      </c>
      <c r="F89" s="14"/>
      <c r="G89" s="14">
        <v>3385860.66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3000000</v>
      </c>
      <c r="F90" s="14"/>
      <c r="G90" s="14">
        <v>1241948.44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1000000</v>
      </c>
      <c r="F91" s="14"/>
      <c r="G91" s="14">
        <v>180000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/>
      <c r="F92" s="14"/>
      <c r="G92" s="14"/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3179000</v>
      </c>
      <c r="F97" s="11"/>
      <c r="G97" s="11">
        <f>G98+G100+G101+G102+G104+G105+G99+G103</f>
        <v>727952.3400000001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12584.68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258707.1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187285.04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182746.9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70000</v>
      </c>
      <c r="F103" s="14"/>
      <c r="G103" s="14">
        <v>24410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22608.1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39610.52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144297.34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144297.34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144297.34</v>
      </c>
      <c r="H110" s="2"/>
    </row>
    <row r="111" spans="1:8" ht="38.25" customHeight="1">
      <c r="A111" s="12"/>
      <c r="B111" s="29" t="s">
        <v>197</v>
      </c>
      <c r="C111" s="10" t="s">
        <v>198</v>
      </c>
      <c r="D111" s="10"/>
      <c r="E111" s="11">
        <f>E112</f>
        <v>100000</v>
      </c>
      <c r="F111" s="11"/>
      <c r="G111" s="11">
        <f>G112</f>
        <v>17000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17000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17000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98974999.1</v>
      </c>
      <c r="F114" s="11"/>
      <c r="G114" s="11">
        <f>G115</f>
        <v>0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98974999.1</v>
      </c>
      <c r="F115" s="14"/>
      <c r="G115" s="14">
        <f>G116</f>
        <v>0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98974999.1</v>
      </c>
      <c r="F116" s="14"/>
      <c r="G116" s="14"/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E118+E120+E122</f>
        <v>5000</v>
      </c>
      <c r="F117" s="11"/>
      <c r="G117" s="11">
        <f>G118+G120+G122</f>
        <v>4484.78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5000</v>
      </c>
      <c r="F122" s="14"/>
      <c r="G122" s="14">
        <f>G123</f>
        <v>4484.78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5000</v>
      </c>
      <c r="F123" s="14"/>
      <c r="G123" s="14">
        <v>4484.78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192</v>
      </c>
      <c r="C128" s="10" t="s">
        <v>191</v>
      </c>
      <c r="D128" s="13"/>
      <c r="E128" s="11">
        <f>E129</f>
        <v>30000</v>
      </c>
      <c r="F128" s="11"/>
      <c r="G128" s="11">
        <f>G129</f>
        <v>30000</v>
      </c>
      <c r="H128" s="2"/>
    </row>
    <row r="129" spans="1:8" ht="36.75" customHeight="1">
      <c r="A129" s="12"/>
      <c r="B129" s="30" t="s">
        <v>195</v>
      </c>
      <c r="C129" s="13" t="s">
        <v>196</v>
      </c>
      <c r="D129" s="13"/>
      <c r="E129" s="14">
        <f>E130</f>
        <v>30000</v>
      </c>
      <c r="F129" s="14"/>
      <c r="G129" s="14">
        <f>G130</f>
        <v>30000</v>
      </c>
      <c r="H129" s="2"/>
    </row>
    <row r="130" spans="1:8" ht="36.75" customHeight="1">
      <c r="A130" s="12"/>
      <c r="B130" s="30" t="s">
        <v>194</v>
      </c>
      <c r="C130" s="13" t="s">
        <v>191</v>
      </c>
      <c r="D130" s="13"/>
      <c r="E130" s="14">
        <v>30000</v>
      </c>
      <c r="F130" s="14"/>
      <c r="G130" s="14">
        <v>30000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0</v>
      </c>
      <c r="G131" s="11">
        <f>G132</f>
        <v>200081.1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0</v>
      </c>
      <c r="G132" s="14">
        <f>G134</f>
        <v>200081.1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/>
      <c r="G134" s="14">
        <v>200081.1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2775483.5</v>
      </c>
      <c r="H135" s="2"/>
    </row>
    <row r="136" spans="1:8" ht="45" customHeight="1">
      <c r="A136" s="12"/>
      <c r="B136" s="30" t="s">
        <v>171</v>
      </c>
      <c r="C136" s="13" t="s">
        <v>28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172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167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2775483.5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2775483.5</v>
      </c>
      <c r="H142" s="2"/>
    </row>
    <row r="143" spans="1:8" ht="34.5" customHeight="1">
      <c r="A143" s="12"/>
      <c r="B143" s="29" t="s">
        <v>173</v>
      </c>
      <c r="C143" s="10" t="s">
        <v>169</v>
      </c>
      <c r="D143" s="10"/>
      <c r="E143" s="11">
        <f>E144</f>
        <v>0</v>
      </c>
      <c r="F143" s="11"/>
      <c r="G143" s="11">
        <f>G144</f>
        <v>0</v>
      </c>
      <c r="H143" s="2"/>
    </row>
    <row r="144" spans="1:8" ht="34.5" customHeight="1">
      <c r="A144" s="12"/>
      <c r="B144" s="30" t="s">
        <v>170</v>
      </c>
      <c r="C144" s="10" t="s">
        <v>168</v>
      </c>
      <c r="D144" s="10"/>
      <c r="E144" s="11">
        <f>E145</f>
        <v>0</v>
      </c>
      <c r="F144" s="11"/>
      <c r="G144" s="11">
        <f>G145</f>
        <v>0</v>
      </c>
      <c r="H144" s="2"/>
    </row>
    <row r="145" spans="1:8" ht="34.5" customHeight="1">
      <c r="A145" s="12"/>
      <c r="B145" s="30" t="s">
        <v>170</v>
      </c>
      <c r="C145" s="13" t="s">
        <v>146</v>
      </c>
      <c r="D145" s="13"/>
      <c r="E145" s="14"/>
      <c r="F145" s="14"/>
      <c r="G145" s="14"/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570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570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570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3500</v>
      </c>
      <c r="F160" s="11"/>
      <c r="G160" s="11">
        <f>G163+G165+G161+G167</f>
        <v>3493.3900000000003</v>
      </c>
      <c r="H160" s="2"/>
    </row>
    <row r="161" spans="1:8" ht="69" customHeight="1">
      <c r="A161" s="12"/>
      <c r="B161" s="30" t="s">
        <v>162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163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1500</v>
      </c>
      <c r="F163" s="14"/>
      <c r="G163" s="14">
        <f>G164</f>
        <v>1500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1500</v>
      </c>
      <c r="F164" s="14"/>
      <c r="G164" s="14">
        <v>1500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0</v>
      </c>
      <c r="F165" s="14"/>
      <c r="G165" s="14">
        <f>G166</f>
        <v>0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/>
      <c r="F166" s="14"/>
      <c r="G166" s="14"/>
      <c r="H166" s="2"/>
    </row>
    <row r="167" spans="1:8" ht="15.75" customHeight="1">
      <c r="A167" s="12"/>
      <c r="B167" s="30" t="s">
        <v>170</v>
      </c>
      <c r="C167" s="13" t="s">
        <v>168</v>
      </c>
      <c r="D167" s="13"/>
      <c r="E167" s="14">
        <f>E168</f>
        <v>2000</v>
      </c>
      <c r="F167" s="14"/>
      <c r="G167" s="14">
        <f>G168</f>
        <v>1993.39</v>
      </c>
      <c r="H167" s="2"/>
    </row>
    <row r="168" spans="1:8" ht="15.75" customHeight="1">
      <c r="A168" s="12"/>
      <c r="B168" s="30" t="s">
        <v>170</v>
      </c>
      <c r="C168" s="13" t="s">
        <v>146</v>
      </c>
      <c r="D168" s="13"/>
      <c r="E168" s="14">
        <v>2000</v>
      </c>
      <c r="F168" s="14"/>
      <c r="G168" s="14">
        <v>1993.39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470000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470000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470000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1716500</v>
      </c>
      <c r="E172" s="35">
        <v>1114000</v>
      </c>
      <c r="F172" s="36">
        <v>-27176740.94</v>
      </c>
      <c r="G172" s="35">
        <v>-24393736.18</v>
      </c>
      <c r="H172" s="3"/>
    </row>
    <row r="173" spans="1:7" ht="37.5" customHeight="1">
      <c r="A173" s="37" t="s">
        <v>160</v>
      </c>
      <c r="B173" s="38"/>
      <c r="C173" s="38"/>
      <c r="D173" s="17"/>
      <c r="E173" s="16" t="s">
        <v>34</v>
      </c>
      <c r="F173" s="16"/>
      <c r="G173" s="17"/>
    </row>
    <row r="174" spans="1:7" ht="93.75" customHeight="1">
      <c r="A174" s="37"/>
      <c r="B174" s="38"/>
      <c r="C174" s="38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2907979.04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859122.05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87470.75</v>
      </c>
    </row>
    <row r="180" spans="3:7" ht="12.75">
      <c r="C180">
        <v>222</v>
      </c>
      <c r="E180" s="19">
        <f>E99+E88+E52+E15</f>
        <v>32000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9879000</v>
      </c>
      <c r="F181" s="19"/>
      <c r="G181" s="19">
        <f>G100+G89+G53</f>
        <v>3758905.8000000003</v>
      </c>
    </row>
    <row r="182" spans="3:7" ht="12.75">
      <c r="C182">
        <v>224</v>
      </c>
      <c r="E182" s="20">
        <f>E54</f>
        <v>103000</v>
      </c>
      <c r="F182" s="20"/>
      <c r="G182" s="20">
        <f>G54</f>
        <v>25860</v>
      </c>
    </row>
    <row r="183" spans="3:7" ht="12.75">
      <c r="C183">
        <v>225</v>
      </c>
      <c r="E183" s="19">
        <f>E101+E90+E84+E80+E77+E74+E55+E46+E65</f>
        <v>10138500</v>
      </c>
      <c r="F183" s="19"/>
      <c r="G183" s="19">
        <f>G101+G90+G84+G80+G77+G74+G55+G46+G65</f>
        <v>2236860.0399999996</v>
      </c>
    </row>
    <row r="184" spans="3:7" ht="12.75">
      <c r="C184">
        <v>226</v>
      </c>
      <c r="E184" s="19">
        <f>E102+E91+E85+E81+E75+E56+E47+E78+E66</f>
        <v>5239000</v>
      </c>
      <c r="F184" s="19"/>
      <c r="G184" s="19">
        <f>G102+G91+G85+G81+G78+G75+G56+G47+G66</f>
        <v>1599188.4700000002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200081.1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2775483.5</v>
      </c>
    </row>
    <row r="187" spans="3:7" ht="12.75">
      <c r="C187">
        <v>242</v>
      </c>
      <c r="E187" s="20">
        <f>E130</f>
        <v>30000</v>
      </c>
      <c r="F187" s="20"/>
      <c r="G187" s="20">
        <f>G130</f>
        <v>30000</v>
      </c>
    </row>
    <row r="188" spans="3:7" ht="12.75">
      <c r="C188">
        <v>290</v>
      </c>
      <c r="E188" s="19">
        <f>E171+E103+E57+E157+E159+E162+E164+E166+E154+E145+E168+E82</f>
        <v>723000</v>
      </c>
      <c r="F188" s="19"/>
      <c r="G188" s="19">
        <f>G171+G103+G57+G162+G164+G154+G145+G166+G157+G168+G82</f>
        <v>34417.41</v>
      </c>
    </row>
    <row r="189" spans="3:7" ht="12.75">
      <c r="C189">
        <v>310</v>
      </c>
      <c r="E189" s="19">
        <f>E116+E104+E92+E86+E58+E48+E119+E122</f>
        <v>99386999.1</v>
      </c>
      <c r="F189" s="19"/>
      <c r="G189" s="19">
        <f>G123+G121+G119+G116+G104+G92+G86+G58+G48</f>
        <v>103877.54000000001</v>
      </c>
    </row>
    <row r="190" spans="3:7" ht="12.75">
      <c r="C190">
        <v>340</v>
      </c>
      <c r="E190" s="19">
        <f>E105+E93+E59+E49+E69</f>
        <v>681000</v>
      </c>
      <c r="F190" s="19"/>
      <c r="G190" s="19">
        <f>G105+G93+G59+G49+G69</f>
        <v>156777.8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17000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144297.34</v>
      </c>
    </row>
    <row r="193" spans="3:7" ht="12.75">
      <c r="C193" t="s">
        <v>161</v>
      </c>
      <c r="E193" s="19">
        <f>SUM(E176:E192)</f>
        <v>156875499.1</v>
      </c>
      <c r="F193" s="19"/>
      <c r="G193" s="19">
        <f>SUM(G176:G192)</f>
        <v>14937320.84</v>
      </c>
    </row>
  </sheetData>
  <sheetProtection/>
  <mergeCells count="9"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2017-03-09T05:23:43Z</cp:lastPrinted>
  <dcterms:created xsi:type="dcterms:W3CDTF">2016-02-15T06:23:39Z</dcterms:created>
  <dcterms:modified xsi:type="dcterms:W3CDTF">2017-04-06T10:01:44Z</dcterms:modified>
  <cp:category/>
  <cp:version/>
  <cp:contentType/>
  <cp:contentStatus/>
</cp:coreProperties>
</file>